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t\Desktop\Tonko web\KATEDRY_ZABEZPEČOVATELIA_aktualne 2023\KHF\GRagan\"/>
    </mc:Choice>
  </mc:AlternateContent>
  <xr:revisionPtr revIDLastSave="0" documentId="8_{680C46F2-1AA8-46D5-8CB2-81F53E152F75}" xr6:coauthVersionLast="47" xr6:coauthVersionMax="47" xr10:uidLastSave="{00000000-0000-0000-0000-000000000000}"/>
  <bookViews>
    <workbookView xWindow="18624" yWindow="648" windowWidth="17460" windowHeight="11316" tabRatio="496"/>
  </bookViews>
  <sheets>
    <sheet name="Vyucba" sheetId="4" r:id="rId1"/>
    <sheet name="Veda_vyucba_hodnotenie" sheetId="2" r:id="rId2"/>
  </sheets>
  <definedNames>
    <definedName name="ad">#REF!</definedName>
    <definedName name="_xlnm.Print_Titles" localSheetId="1">Veda_vyucba_hodnotenie!$1:$6</definedName>
    <definedName name="_xlnm.Print_Area" localSheetId="1">Veda_vyucba_hodnotenie!$C$1:$J$200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4" l="1"/>
  <c r="J31" i="2"/>
  <c r="G26" i="4"/>
  <c r="G40" i="4"/>
  <c r="G41" i="4"/>
  <c r="G42" i="4"/>
  <c r="G43" i="4"/>
  <c r="G44" i="4"/>
  <c r="G45" i="4"/>
  <c r="G46" i="4"/>
  <c r="G47" i="4"/>
  <c r="G48" i="4"/>
  <c r="G39" i="4"/>
  <c r="G22" i="4"/>
  <c r="G23" i="4"/>
  <c r="G24" i="4"/>
  <c r="G25" i="4"/>
  <c r="G27" i="4"/>
  <c r="G28" i="4"/>
  <c r="G29" i="4"/>
  <c r="G30" i="4"/>
  <c r="G31" i="4"/>
  <c r="G32" i="4"/>
  <c r="G33" i="4"/>
  <c r="G34" i="4"/>
  <c r="G35" i="4"/>
  <c r="G21" i="4"/>
  <c r="G4" i="4"/>
  <c r="G6" i="4"/>
  <c r="G7" i="4"/>
  <c r="G8" i="4"/>
  <c r="G9" i="4"/>
  <c r="G10" i="4"/>
  <c r="G11" i="4"/>
  <c r="G12" i="4"/>
  <c r="G13" i="4"/>
  <c r="G14" i="4"/>
  <c r="G15" i="4"/>
  <c r="G16" i="4"/>
  <c r="G17" i="4"/>
  <c r="G3" i="4"/>
  <c r="G50" i="4" s="1"/>
  <c r="J134" i="2" s="1"/>
  <c r="J33" i="2"/>
  <c r="J34" i="2"/>
  <c r="J17" i="2"/>
  <c r="J11" i="2"/>
  <c r="J170" i="2"/>
  <c r="J171" i="2"/>
  <c r="J172" i="2"/>
  <c r="J173" i="2"/>
  <c r="J174" i="2"/>
  <c r="J169" i="2"/>
  <c r="J175" i="2" s="1"/>
  <c r="J62" i="2"/>
  <c r="J43" i="2"/>
  <c r="J44" i="2"/>
  <c r="J45" i="2"/>
  <c r="J46" i="2"/>
  <c r="J47" i="2"/>
  <c r="J48" i="2"/>
  <c r="J49" i="2"/>
  <c r="J154" i="2"/>
  <c r="J153" i="2"/>
  <c r="J152" i="2"/>
  <c r="J151" i="2"/>
  <c r="J51" i="2"/>
  <c r="J41" i="2"/>
  <c r="J40" i="2"/>
  <c r="J39" i="2"/>
  <c r="B178" i="2"/>
  <c r="B179" i="2"/>
  <c r="B180" i="2"/>
  <c r="B181" i="2" s="1"/>
  <c r="B182" i="2" s="1"/>
  <c r="B183" i="2" s="1"/>
  <c r="B184" i="2" s="1"/>
  <c r="B142" i="2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05" i="2"/>
  <c r="B106" i="2"/>
  <c r="B108" i="2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9" i="2"/>
  <c r="B10" i="2" s="1"/>
  <c r="B12" i="2" s="1"/>
  <c r="B13" i="2" s="1"/>
  <c r="B14" i="2" s="1"/>
  <c r="B15" i="2" s="1"/>
  <c r="B16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5" i="2" s="1"/>
  <c r="B36" i="2" s="1"/>
  <c r="B37" i="2" s="1"/>
  <c r="B38" i="2" s="1"/>
  <c r="B39" i="2" s="1"/>
  <c r="B40" i="2" s="1"/>
  <c r="B41" i="2" s="1"/>
  <c r="B42" i="2" s="1"/>
  <c r="B43" i="2" s="1"/>
  <c r="B45" i="2" s="1"/>
  <c r="B47" i="2" s="1"/>
  <c r="B48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J38" i="2"/>
  <c r="J37" i="2"/>
  <c r="J183" i="2"/>
  <c r="J182" i="2"/>
  <c r="J181" i="2"/>
  <c r="J180" i="2"/>
  <c r="J179" i="2"/>
  <c r="J184" i="2" s="1"/>
  <c r="J178" i="2"/>
  <c r="J177" i="2"/>
  <c r="J165" i="2"/>
  <c r="J164" i="2"/>
  <c r="J163" i="2"/>
  <c r="J162" i="2"/>
  <c r="J161" i="2"/>
  <c r="J160" i="2"/>
  <c r="J159" i="2"/>
  <c r="J158" i="2"/>
  <c r="J157" i="2"/>
  <c r="J156" i="2"/>
  <c r="J155" i="2"/>
  <c r="J150" i="2"/>
  <c r="J149" i="2"/>
  <c r="J148" i="2"/>
  <c r="J147" i="2"/>
  <c r="J146" i="2"/>
  <c r="J145" i="2"/>
  <c r="J144" i="2"/>
  <c r="J143" i="2"/>
  <c r="J142" i="2"/>
  <c r="J141" i="2"/>
  <c r="J166" i="2" s="1"/>
  <c r="J138" i="2"/>
  <c r="J137" i="2"/>
  <c r="J136" i="2"/>
  <c r="J135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6" i="2"/>
  <c r="J105" i="2"/>
  <c r="J139" i="2" s="1"/>
  <c r="J104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1" i="2"/>
  <c r="J60" i="2"/>
  <c r="J59" i="2"/>
  <c r="J58" i="2"/>
  <c r="J57" i="2"/>
  <c r="J56" i="2"/>
  <c r="J55" i="2"/>
  <c r="J54" i="2"/>
  <c r="J53" i="2"/>
  <c r="J52" i="2"/>
  <c r="J50" i="2"/>
  <c r="J42" i="2"/>
  <c r="J36" i="2"/>
  <c r="J35" i="2"/>
  <c r="J32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6" i="2"/>
  <c r="J15" i="2"/>
  <c r="J14" i="2"/>
  <c r="J13" i="2"/>
  <c r="J12" i="2"/>
  <c r="J10" i="2"/>
  <c r="J9" i="2"/>
  <c r="J8" i="2"/>
  <c r="J102" i="2" s="1"/>
  <c r="J186" i="2" l="1"/>
</calcChain>
</file>

<file path=xl/sharedStrings.xml><?xml version="1.0" encoding="utf-8"?>
<sst xmlns="http://schemas.openxmlformats.org/spreadsheetml/2006/main" count="681" uniqueCount="275">
  <si>
    <t>vedúci katedry</t>
  </si>
  <si>
    <t>zahraničie</t>
  </si>
  <si>
    <t>vláda, ministerstvo</t>
  </si>
  <si>
    <t>iné SR</t>
  </si>
  <si>
    <t>počet</t>
  </si>
  <si>
    <t>časopisy</t>
  </si>
  <si>
    <t>1.stupeň</t>
  </si>
  <si>
    <t>2.stupeň</t>
  </si>
  <si>
    <t>3.stupeň</t>
  </si>
  <si>
    <t>3. stupeň</t>
  </si>
  <si>
    <t>garant</t>
  </si>
  <si>
    <t>predseda komisie</t>
  </si>
  <si>
    <t>člen komisie</t>
  </si>
  <si>
    <t>recenzent príspevkov</t>
  </si>
  <si>
    <t>počet AH</t>
  </si>
  <si>
    <t>predseda komisie 1.st.</t>
  </si>
  <si>
    <t>člen komisie 1.st.</t>
  </si>
  <si>
    <t>predseda komisie 2.st.</t>
  </si>
  <si>
    <t>člen komisie 2.st.</t>
  </si>
  <si>
    <t>redakčná rada časopisov</t>
  </si>
  <si>
    <t>vyžiadaná prednáška</t>
  </si>
  <si>
    <t>zahraničné</t>
  </si>
  <si>
    <t>knižné publikácie</t>
  </si>
  <si>
    <t>spolugarant</t>
  </si>
  <si>
    <t>3.stupeň spolugarant</t>
  </si>
  <si>
    <t>centrálne orgány SR</t>
  </si>
  <si>
    <t>ostatné</t>
  </si>
  <si>
    <t>Popis činnosti</t>
  </si>
  <si>
    <t>Merná jednotka</t>
  </si>
  <si>
    <t>Hodnota</t>
  </si>
  <si>
    <t>skriptá</t>
  </si>
  <si>
    <t>predseda vedeckého výboru konferencie</t>
  </si>
  <si>
    <t>predseda komisie na obhajobu DzP</t>
  </si>
  <si>
    <t>člen komisie na obhajobu DzP</t>
  </si>
  <si>
    <t>predseda komisie na DzSk</t>
  </si>
  <si>
    <t>člen komisie na DzSk</t>
  </si>
  <si>
    <t>oponent na DzSk</t>
  </si>
  <si>
    <t>oponent DzP</t>
  </si>
  <si>
    <t>tajomník komisie na št. skúšky</t>
  </si>
  <si>
    <t>prodekan</t>
  </si>
  <si>
    <t>iné nezaradené činnosti</t>
  </si>
  <si>
    <t>získané prostriedky</t>
  </si>
  <si>
    <t>recenzie článkov a príspevkov</t>
  </si>
  <si>
    <t>vedecký redaktor, recenzent</t>
  </si>
  <si>
    <t>garant študijného programu</t>
  </si>
  <si>
    <t>VŠ a fakulta zahraničná</t>
  </si>
  <si>
    <t>člen RR v SR</t>
  </si>
  <si>
    <t>člen RR v zahraničí</t>
  </si>
  <si>
    <t>získanie titulu</t>
  </si>
  <si>
    <t>vyžiadané prednášky v SR</t>
  </si>
  <si>
    <t>PČ</t>
  </si>
  <si>
    <t>dary, sponzoring, reklama…</t>
  </si>
  <si>
    <t>oponent záverečnej správy</t>
  </si>
  <si>
    <t>oponent návrhu projektu</t>
  </si>
  <si>
    <t>spracovateľ, zodpovedný riešiteľ - podané</t>
  </si>
  <si>
    <t>koord./zodpovedný riešiteľ - riešené</t>
  </si>
  <si>
    <t>člen vedeckého výboru</t>
  </si>
  <si>
    <t>učebnice</t>
  </si>
  <si>
    <t>citácie</t>
  </si>
  <si>
    <t>oponovanie</t>
  </si>
  <si>
    <t>AH</t>
  </si>
  <si>
    <t>užitkové vzory v zahraničí</t>
  </si>
  <si>
    <t>užitkové vzory domáce</t>
  </si>
  <si>
    <t>vedenie ŠVOČ</t>
  </si>
  <si>
    <t>počet prác</t>
  </si>
  <si>
    <t>ďalšie posudky a expertízy</t>
  </si>
  <si>
    <t>Vynálezy, patenty a udelené ceny</t>
  </si>
  <si>
    <t>habilitácie</t>
  </si>
  <si>
    <t>inaugurácie</t>
  </si>
  <si>
    <t>vynálezy prihlásené</t>
  </si>
  <si>
    <t>priznané patenty v zahraničí</t>
  </si>
  <si>
    <t>priznané patenty doma</t>
  </si>
  <si>
    <t>ceny a uznania na medzinárodnej úrovni</t>
  </si>
  <si>
    <t>ceny a uznania na domácej úrovni</t>
  </si>
  <si>
    <t>realizované metodiky</t>
  </si>
  <si>
    <t>realizované technológie a projekty</t>
  </si>
  <si>
    <t>realizované autorské osvedčenia</t>
  </si>
  <si>
    <t>predaj licencií autorských práv a know how</t>
  </si>
  <si>
    <t>preklady vedeckých a odborných prác</t>
  </si>
  <si>
    <t>PhD.</t>
  </si>
  <si>
    <t>Vedecko-výskumná činnosť spolu</t>
  </si>
  <si>
    <t>Vzdelávanie spolu</t>
  </si>
  <si>
    <t xml:space="preserve">výučba </t>
  </si>
  <si>
    <t>organizačný garant konferencie</t>
  </si>
  <si>
    <t>organizačný výbor konferencie</t>
  </si>
  <si>
    <t>Ostatná činnosť spolu</t>
  </si>
  <si>
    <t>prezentácia príspevku v zahraničí</t>
  </si>
  <si>
    <t>deň</t>
  </si>
  <si>
    <t>dekan, prorektor</t>
  </si>
  <si>
    <t>člen poradného orgánu, komisie APVV, VEGA, KEGA, a pod.</t>
  </si>
  <si>
    <t>organizačná a odborná činnosť na fakulte a katedre</t>
  </si>
  <si>
    <t>komisia ŠVOČ - predseda</t>
  </si>
  <si>
    <t>komisia ŠVOČ - člen</t>
  </si>
  <si>
    <t xml:space="preserve"> zahraničné</t>
  </si>
  <si>
    <t>domáce</t>
  </si>
  <si>
    <t>zodpovedný riešiteľ za SR - podané</t>
  </si>
  <si>
    <t>projekty</t>
  </si>
  <si>
    <t>* zahrnuté v databázach Web of Science alebo SCOPUS</t>
  </si>
  <si>
    <t>predseda RR/šéfredaktor v zahraničí</t>
  </si>
  <si>
    <t>predseda RR/šéfredaktor v SR</t>
  </si>
  <si>
    <t>legislatívna a normotvorná činnosť - predseda</t>
  </si>
  <si>
    <t>legislatívna a normotvorná činnosť - člen</t>
  </si>
  <si>
    <t>B. Vzdelávanie</t>
  </si>
  <si>
    <t>doktorandi domáci denní</t>
  </si>
  <si>
    <t>doktorandi domáci externí</t>
  </si>
  <si>
    <t>ukončenie štúdia doktoranda v štandardnej dĺžke štúdia</t>
  </si>
  <si>
    <t xml:space="preserve">skúšajúci predmetovej skúšky </t>
  </si>
  <si>
    <t xml:space="preserve">predseda odborovej komisie </t>
  </si>
  <si>
    <t>vyžiadané prednášky v zahraničí, vrátane ERASMUS</t>
  </si>
  <si>
    <t>prednášky vo svetovom jazyku</t>
  </si>
  <si>
    <t>počet hodín</t>
  </si>
  <si>
    <t>špeciálna funkcia na katedre***</t>
  </si>
  <si>
    <t>špeciálna funkcia na fakulte****</t>
  </si>
  <si>
    <t>vedúci zamestnanci a AS</t>
  </si>
  <si>
    <t>predseda AS fakulty</t>
  </si>
  <si>
    <t>D</t>
  </si>
  <si>
    <t>prepočítaná výučba za rok**</t>
  </si>
  <si>
    <t>€/1000</t>
  </si>
  <si>
    <t xml:space="preserve">počet </t>
  </si>
  <si>
    <t>zástupca VK, vedúci oddelenia</t>
  </si>
  <si>
    <t xml:space="preserve">podpis nadriadeného </t>
  </si>
  <si>
    <t>Forma štúdia</t>
  </si>
  <si>
    <t>člen VR/UR</t>
  </si>
  <si>
    <t xml:space="preserve">konferencie a semináre/interpretačné workshopy </t>
  </si>
  <si>
    <t>záverečné práce/umelecké výkony a štátne skúšky 1. a 2. stupeň</t>
  </si>
  <si>
    <t>umelecká činnosť</t>
  </si>
  <si>
    <t>hudobné diela, recitály</t>
  </si>
  <si>
    <t>hudobné diela, polorecitály</t>
  </si>
  <si>
    <t>ostatné hudobné diela, ostatné umelecké výkony</t>
  </si>
  <si>
    <t>Počet bodov</t>
  </si>
  <si>
    <t>Spolu</t>
  </si>
  <si>
    <t>E</t>
  </si>
  <si>
    <t xml:space="preserve">monografie </t>
  </si>
  <si>
    <t>A. Vedecko-výskumná a publikačná činnosť</t>
  </si>
  <si>
    <t>**** edičná činnosť, editor časopisu, správca serveru a pod. Body určí dekan.</t>
  </si>
  <si>
    <t>Číslo riadku</t>
  </si>
  <si>
    <t>A</t>
  </si>
  <si>
    <t>B</t>
  </si>
  <si>
    <t>C</t>
  </si>
  <si>
    <t>F</t>
  </si>
  <si>
    <t xml:space="preserve">Katedra:   </t>
  </si>
  <si>
    <t>Konkretizácia</t>
  </si>
  <si>
    <t>VŠ a fakulta v SR (vrátane KU)</t>
  </si>
  <si>
    <t xml:space="preserve">Prehľad činností a výstupov pedagogických zamestnancov KU  </t>
  </si>
  <si>
    <t>KU</t>
  </si>
  <si>
    <t>predseda AS KU</t>
  </si>
  <si>
    <t>člen AS KU alebo fakulty</t>
  </si>
  <si>
    <t xml:space="preserve">Meno a tituly zamestnanca:   </t>
  </si>
  <si>
    <t>Rok:</t>
  </si>
  <si>
    <t>Legenda:</t>
  </si>
  <si>
    <t>citácie iné:</t>
  </si>
  <si>
    <t>35.1</t>
  </si>
  <si>
    <t>33.1</t>
  </si>
  <si>
    <t>32.1</t>
  </si>
  <si>
    <t>47.1</t>
  </si>
  <si>
    <t>Počet</t>
  </si>
  <si>
    <t>Ak. rok</t>
  </si>
  <si>
    <t>Názov predmetu</t>
  </si>
  <si>
    <t>Stupeň štúdia</t>
  </si>
  <si>
    <t>Semester</t>
  </si>
  <si>
    <t>Koeficient na zabezpečenie prednášok</t>
  </si>
  <si>
    <t>Fyzická výučba (prednášky)</t>
  </si>
  <si>
    <t>2016/2017</t>
  </si>
  <si>
    <t>letný</t>
  </si>
  <si>
    <t>zimný</t>
  </si>
  <si>
    <t>denná</t>
  </si>
  <si>
    <t>externá</t>
  </si>
  <si>
    <t>bakalársky</t>
  </si>
  <si>
    <t>magisterský</t>
  </si>
  <si>
    <t>PREDNÁŠKY</t>
  </si>
  <si>
    <t>Koeficient na zabezpečenie cvičení</t>
  </si>
  <si>
    <t>CVIČENIA</t>
  </si>
  <si>
    <t>Fyzická výučba (cvičenia)</t>
  </si>
  <si>
    <t>1.stupeň - vedúci (obhájené)</t>
  </si>
  <si>
    <t>2.stupeň - vedúci (obhájené)</t>
  </si>
  <si>
    <t>Názov</t>
  </si>
  <si>
    <t>1.stupeň - oponent  (obhájené)</t>
  </si>
  <si>
    <t>2.stupeň - oponent  (obhájené)</t>
  </si>
  <si>
    <t>člen riešiteľského kolektívu - riešené</t>
  </si>
  <si>
    <t xml:space="preserve"> </t>
  </si>
  <si>
    <t>Počet vyskúšaných študentov</t>
  </si>
  <si>
    <t>Koeficient na zab. skúšania na jedného študenta</t>
  </si>
  <si>
    <t>doktorandský</t>
  </si>
  <si>
    <t>Akademický rok</t>
  </si>
  <si>
    <t>2021/2022</t>
  </si>
  <si>
    <t>2022/2023</t>
  </si>
  <si>
    <t>2023/2024</t>
  </si>
  <si>
    <t>2024/2025</t>
  </si>
  <si>
    <t>2025/2026</t>
  </si>
  <si>
    <t>2026/2027</t>
  </si>
  <si>
    <t>2027/2028</t>
  </si>
  <si>
    <t>2028/2029</t>
  </si>
  <si>
    <t>Fyzická výučba (skúšanie)</t>
  </si>
  <si>
    <t>habilitačné a inauguračné konanie</t>
  </si>
  <si>
    <r>
      <t xml:space="preserve">Vypisujte prosím iba </t>
    </r>
    <r>
      <rPr>
        <b/>
        <u/>
        <sz val="9"/>
        <rFont val="Arial Narrow"/>
        <family val="2"/>
      </rPr>
      <t>sivé polia</t>
    </r>
    <r>
      <rPr>
        <sz val="9"/>
        <rFont val="Arial Narrow"/>
        <family val="2"/>
      </rPr>
      <t>. Do časti "Konkretizácia" uveďte konkrétny názov (názvy) výstupu. Pri publ. výstupoch sa za výstup považuje iba ten, ktorý je registrovaný v CREPČi a/alebo v Univerzitnej knižnici a/alebo  v Scopus-e/WoS-e. Pri spoluatorstve sa uvádza alikvótna čiastka výstupu (napr. 80% = 0,8)</t>
    </r>
  </si>
  <si>
    <r>
      <t xml:space="preserve">prezentácia príspevku doma </t>
    </r>
    <r>
      <rPr>
        <vertAlign val="superscript"/>
        <sz val="10"/>
        <rFont val="Arial Narrow"/>
        <family val="2"/>
      </rPr>
      <t>x</t>
    </r>
  </si>
  <si>
    <t>doktorandi zahraniční</t>
  </si>
  <si>
    <t>Ostatné prevádzkovo-organizačné úlohy (schvaľuje vedúci katedry)</t>
  </si>
  <si>
    <t>Ostatné prevádzkovo-organizačné úlohy spolu</t>
  </si>
  <si>
    <t>Práca súvisiaca s vykonávaním funkcie spolu</t>
  </si>
  <si>
    <t>C. Ostatná činnosť</t>
  </si>
  <si>
    <t>D. P/o čínnosti</t>
  </si>
  <si>
    <t>E. Funkcia</t>
  </si>
  <si>
    <t>Výučba spolu</t>
  </si>
  <si>
    <r>
      <t xml:space="preserve">Počet vyuč. hodín prednášok </t>
    </r>
    <r>
      <rPr>
        <b/>
        <sz val="10"/>
        <rFont val="Arial Narrow"/>
        <family val="2"/>
      </rPr>
      <t>za semester</t>
    </r>
  </si>
  <si>
    <r>
      <t xml:space="preserve">Názov predmetu / </t>
    </r>
    <r>
      <rPr>
        <b/>
        <sz val="10"/>
        <rFont val="Arial Narrow"/>
        <family val="2"/>
      </rPr>
      <t>skupina</t>
    </r>
  </si>
  <si>
    <r>
      <t xml:space="preserve">Počet vyuč. hodín cvičení </t>
    </r>
    <r>
      <rPr>
        <b/>
        <sz val="10"/>
        <rFont val="Arial Narrow"/>
        <family val="2"/>
      </rPr>
      <t>za semester</t>
    </r>
  </si>
  <si>
    <t>prenos hodnoty z hárku "Vyucba"</t>
  </si>
  <si>
    <t>získaný finančný objem za rok</t>
  </si>
  <si>
    <t>získaný finančný objem na rok</t>
  </si>
  <si>
    <t>člen pracovnej skupiny SAAVŠ</t>
  </si>
  <si>
    <t>predseda prac. komisie SAAVŠ</t>
  </si>
  <si>
    <r>
      <t xml:space="preserve">x </t>
    </r>
    <r>
      <rPr>
        <sz val="10"/>
        <rFont val="Arial Narrow"/>
        <family val="2"/>
      </rPr>
      <t>započítava sa maximálne 5/rok</t>
    </r>
  </si>
  <si>
    <t>** prepočtový vzorec- viď zošit "Vyucba"</t>
  </si>
  <si>
    <t>*** vedenie knižnice, tajomník, referent publikačnej činnosti, organizovanie exkurzií a odborných praxí a pod. Body určí vedúci katedry.</t>
  </si>
  <si>
    <t>prof., DrSc., VKS I</t>
  </si>
  <si>
    <t>doc., VKS IIa</t>
  </si>
  <si>
    <t>zahraničné konferenčné príspevky vo svetovom jazyku (V2)</t>
  </si>
  <si>
    <t>indexácia domáceho zborníka vydaného v minulom roku (V2)</t>
  </si>
  <si>
    <t>indexácia zahraničného zborníka vydaného v minulom roku (V2)</t>
  </si>
  <si>
    <t>zahraničné/domáce indexované* WOS, SCOPUS (V2)</t>
  </si>
  <si>
    <t>zahraničné pozvané príspevky vo svetovom jazyku (V2)</t>
  </si>
  <si>
    <t>odborné zahraničné vo svetovom jazyku (O2)</t>
  </si>
  <si>
    <r>
      <t xml:space="preserve">domáce nekonferenčné (V2 alebo B2) </t>
    </r>
    <r>
      <rPr>
        <vertAlign val="superscript"/>
        <sz val="10"/>
        <rFont val="Arial Narrow"/>
        <family val="2"/>
      </rPr>
      <t>x</t>
    </r>
  </si>
  <si>
    <r>
      <t xml:space="preserve">domáce konferenčné (V2 alebo B2) </t>
    </r>
    <r>
      <rPr>
        <vertAlign val="superscript"/>
        <sz val="10"/>
        <rFont val="Arial Narrow"/>
        <family val="2"/>
      </rPr>
      <t>x</t>
    </r>
  </si>
  <si>
    <r>
      <t xml:space="preserve">odborné domáce (O2) </t>
    </r>
    <r>
      <rPr>
        <vertAlign val="superscript"/>
        <sz val="10"/>
        <rFont val="Arial Narrow"/>
        <family val="2"/>
      </rPr>
      <t>x</t>
    </r>
  </si>
  <si>
    <t>vedecké príspevky v zborníkoch z konferencií</t>
  </si>
  <si>
    <t xml:space="preserve">vedecké články </t>
  </si>
  <si>
    <r>
      <t xml:space="preserve">zahraničné karentované (V3)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</si>
  <si>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zahraničné karentované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</si>
  <si>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r>
      <t xml:space="preserve">zahraničné indexované* (V3) -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</si>
  <si>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zahraničné indexované*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</si>
  <si>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t>odborné zahraničné (03) vo svetovom jazyku</t>
  </si>
  <si>
    <r>
      <t xml:space="preserve">domáce indexované* (V3) -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</si>
  <si>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domáce indexované*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</si>
  <si>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t>zahraničné ostané (V3)</t>
  </si>
  <si>
    <r>
      <t xml:space="preserve">odborné domáce (O3) </t>
    </r>
    <r>
      <rPr>
        <vertAlign val="superscript"/>
        <sz val="10"/>
        <rFont val="Arial Narrow"/>
        <family val="2"/>
      </rPr>
      <t>x</t>
    </r>
  </si>
  <si>
    <t>domáce ostatné (V3)</t>
  </si>
  <si>
    <t>zahraničné indexované* (O3)</t>
  </si>
  <si>
    <t>zahraničné karentované (O3)</t>
  </si>
  <si>
    <t>domáce karentované a indexované* (O3)</t>
  </si>
  <si>
    <t>zahraničné ostatné - v zborníkoch (O2)</t>
  </si>
  <si>
    <t>domáce ostatné - v zborníkkoch (O2)</t>
  </si>
  <si>
    <t>monografia zahraničná (V1)</t>
  </si>
  <si>
    <t>monografia SR (V1)</t>
  </si>
  <si>
    <t>monografia odb. zahraničná (O1)</t>
  </si>
  <si>
    <t>monografia odborná SR (O1)</t>
  </si>
  <si>
    <t>editorská činnosť</t>
  </si>
  <si>
    <t>monografia zahraničná</t>
  </si>
  <si>
    <t>monografia SR</t>
  </si>
  <si>
    <t xml:space="preserve">monografia odborná SR </t>
  </si>
  <si>
    <t xml:space="preserve">monografia odb. zahraničná </t>
  </si>
  <si>
    <t xml:space="preserve">vš. učebnica zahraničná </t>
  </si>
  <si>
    <t>vš. učebnica SR</t>
  </si>
  <si>
    <t xml:space="preserve">závažné umel. diela a  výkony väčšieho rozsahu v zahraničí </t>
  </si>
  <si>
    <t xml:space="preserve">závažné umel. diela a výkony väčšieho rozsahu v domácom prostredí </t>
  </si>
  <si>
    <t xml:space="preserve">menej závažné umel. diela ...  v zahraničí </t>
  </si>
  <si>
    <t xml:space="preserve">menej závažné umel.  diela a výkony väčšieho rozsahu v domácom prostredí  </t>
  </si>
  <si>
    <t xml:space="preserve">ostatné umel. diela a výkony menšieho rozsahu vytvorené v zahraničí </t>
  </si>
  <si>
    <t xml:space="preserve">ostatné umel. diela a výkony menšieho rozsahu vytvorené v domácom prostredí </t>
  </si>
  <si>
    <t>citácie v databázach WoS a/alebo Scopus (1)</t>
  </si>
  <si>
    <t xml:space="preserve">                v zahraničí (2)</t>
  </si>
  <si>
    <t xml:space="preserve">                doma (2)</t>
  </si>
  <si>
    <t>citácie v monograf., učebniciach a iných kniž. publikáciách (2)</t>
  </si>
  <si>
    <t>recenzie v zahraničných publikáciách (3)</t>
  </si>
  <si>
    <t>recenzie v domácich publikáciách (3)</t>
  </si>
  <si>
    <t>vš. učebnica zahraničná (P1)</t>
  </si>
  <si>
    <t>vš. učebnica SR (P1)</t>
  </si>
  <si>
    <t>v cudzom jazyku (P1)</t>
  </si>
  <si>
    <t>v slovenskom jazyku (P1)</t>
  </si>
  <si>
    <t>kapitola v skriptách (P2)</t>
  </si>
  <si>
    <t>Sociálny rozmer kresťanskej liturgie</t>
  </si>
  <si>
    <t>Liturgická prax 1</t>
  </si>
  <si>
    <t>Liturgická prax 2</t>
  </si>
  <si>
    <t>Dejiny a teológia liturgie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</si>
</sst>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2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u/>
      <sz val="9"/>
      <name val="Arial Narrow"/>
      <family val="2"/>
    </font>
    <font>
      <sz val="8"/>
      <name val="Arial Narrow"/>
      <family val="2"/>
    </font>
    <font>
      <vertAlign val="superscript"/>
      <sz val="10"/>
      <name val="Arial Narrow"/>
      <family val="2"/>
    </font>
    <font>
      <i/>
      <sz val="10"/>
      <name val="Arial Narrow"/>
      <family val="2"/>
    </font>
    <font>
      <sz val="14"/>
      <name val="Arial Narrow"/>
      <family val="2"/>
    </font>
    <font>
      <sz val="10"/>
      <name val="Arial"/>
      <family val="2"/>
    </font>
    <font>
      <b/>
      <sz val="22"/>
      <name val="Arial Narrow"/>
      <family val="2"/>
    </font>
    <font>
      <sz val="20"/>
      <name val="Arial Narrow"/>
      <family val="2"/>
    </font>
    <font>
      <b/>
      <sz val="12"/>
      <name val="Arial Narrow"/>
      <family val="2"/>
    </font>
    <font>
      <b/>
      <sz val="18"/>
      <name val="Arial Narrow"/>
      <family val="2"/>
    </font>
    <font>
      <sz val="9"/>
      <color theme="4" tint="-0.249977111117893"/>
      <name val="Arial Narrow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22"/>
      <color theme="0"/>
      <name val="Arial Narrow"/>
      <family val="2"/>
    </font>
    <font>
      <b/>
      <sz val="11"/>
      <color theme="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250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3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6" fillId="2" borderId="5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3" borderId="0" xfId="0" applyFont="1" applyFill="1"/>
    <xf numFmtId="0" fontId="4" fillId="4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2" borderId="7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3" borderId="0" xfId="0" applyFont="1" applyFill="1"/>
    <xf numFmtId="16" fontId="4" fillId="0" borderId="0" xfId="0" applyNumberFormat="1" applyFont="1" applyAlignment="1">
      <alignment horizontal="center"/>
    </xf>
    <xf numFmtId="0" fontId="4" fillId="5" borderId="9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2" borderId="9" xfId="0" applyNumberFormat="1" applyFont="1" applyFill="1" applyBorder="1" applyAlignment="1">
      <alignment horizontal="center"/>
    </xf>
    <xf numFmtId="0" fontId="4" fillId="5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 vertical="center"/>
    </xf>
    <xf numFmtId="9" fontId="4" fillId="3" borderId="0" xfId="0" applyNumberFormat="1" applyFont="1" applyFill="1"/>
    <xf numFmtId="9" fontId="4" fillId="3" borderId="0" xfId="0" applyNumberFormat="1" applyFont="1" applyFill="1" applyAlignment="1">
      <alignment wrapText="1"/>
    </xf>
    <xf numFmtId="16" fontId="7" fillId="0" borderId="0" xfId="0" applyNumberFormat="1" applyFont="1" applyAlignment="1">
      <alignment horizontal="center"/>
    </xf>
    <xf numFmtId="0" fontId="6" fillId="6" borderId="7" xfId="0" applyNumberFormat="1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4" fillId="5" borderId="12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4" fillId="3" borderId="0" xfId="0" applyFont="1" applyFill="1" applyBorder="1" applyAlignment="1"/>
    <xf numFmtId="0" fontId="11" fillId="5" borderId="7" xfId="0" applyFont="1" applyFill="1" applyBorder="1" applyAlignment="1">
      <alignment vertical="center"/>
    </xf>
    <xf numFmtId="0" fontId="4" fillId="3" borderId="0" xfId="0" applyFont="1" applyFill="1" applyBorder="1"/>
    <xf numFmtId="0" fontId="4" fillId="0" borderId="7" xfId="0" applyFont="1" applyBorder="1" applyAlignment="1">
      <alignment horizontal="center"/>
    </xf>
    <xf numFmtId="0" fontId="4" fillId="5" borderId="11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2" borderId="13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9" fontId="6" fillId="6" borderId="4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5" borderId="5" xfId="0" applyFont="1" applyFill="1" applyBorder="1" applyAlignment="1">
      <alignment vertical="center" wrapText="1"/>
    </xf>
    <xf numFmtId="0" fontId="4" fillId="0" borderId="0" xfId="0" applyFont="1" applyBorder="1"/>
    <xf numFmtId="0" fontId="4" fillId="3" borderId="8" xfId="0" applyFont="1" applyFill="1" applyBorder="1" applyAlignment="1">
      <alignment horizontal="center"/>
    </xf>
    <xf numFmtId="0" fontId="4" fillId="8" borderId="7" xfId="0" applyFont="1" applyFill="1" applyBorder="1" applyAlignment="1">
      <alignment vertical="center" wrapText="1"/>
    </xf>
    <xf numFmtId="0" fontId="4" fillId="8" borderId="7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left"/>
    </xf>
    <xf numFmtId="0" fontId="6" fillId="8" borderId="7" xfId="0" applyNumberFormat="1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1" fontId="4" fillId="0" borderId="0" xfId="0" applyNumberFormat="1" applyFont="1" applyBorder="1"/>
    <xf numFmtId="0" fontId="18" fillId="3" borderId="11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7" fillId="0" borderId="0" xfId="0" applyFont="1" applyBorder="1" applyAlignment="1"/>
    <xf numFmtId="0" fontId="7" fillId="0" borderId="0" xfId="0" applyFont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6" borderId="5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0" fontId="4" fillId="6" borderId="7" xfId="0" applyFont="1" applyFill="1" applyBorder="1" applyAlignment="1">
      <alignment horizontal="center" wrapText="1"/>
    </xf>
    <xf numFmtId="0" fontId="4" fillId="0" borderId="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6" borderId="18" xfId="0" applyFont="1" applyFill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2" borderId="0" xfId="0" applyFont="1" applyFill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Border="1"/>
    <xf numFmtId="0" fontId="7" fillId="0" borderId="0" xfId="0" applyFont="1" applyBorder="1"/>
    <xf numFmtId="0" fontId="4" fillId="0" borderId="20" xfId="0" applyFont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9" fillId="0" borderId="0" xfId="0" applyFont="1"/>
    <xf numFmtId="49" fontId="12" fillId="0" borderId="0" xfId="0" applyNumberFormat="1" applyFont="1" applyBorder="1" applyAlignment="1">
      <alignment wrapText="1"/>
    </xf>
    <xf numFmtId="0" fontId="4" fillId="0" borderId="0" xfId="0" applyFont="1" applyFill="1" applyBorder="1"/>
    <xf numFmtId="188" fontId="6" fillId="0" borderId="0" xfId="0" applyNumberFormat="1" applyFont="1" applyBorder="1"/>
    <xf numFmtId="0" fontId="6" fillId="0" borderId="0" xfId="0" applyFont="1"/>
    <xf numFmtId="0" fontId="7" fillId="4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9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4" borderId="14" xfId="0" applyFont="1" applyFill="1" applyBorder="1" applyAlignment="1">
      <alignment vertical="center" wrapText="1"/>
    </xf>
    <xf numFmtId="0" fontId="4" fillId="4" borderId="14" xfId="0" applyFont="1" applyFill="1" applyBorder="1" applyAlignment="1">
      <alignment horizontal="center"/>
    </xf>
    <xf numFmtId="9" fontId="19" fillId="9" borderId="22" xfId="0" applyNumberFormat="1" applyFont="1" applyFill="1" applyBorder="1" applyAlignment="1">
      <alignment horizontal="center" vertical="center"/>
    </xf>
    <xf numFmtId="0" fontId="20" fillId="9" borderId="22" xfId="0" applyFont="1" applyFill="1" applyBorder="1" applyAlignment="1">
      <alignment horizontal="center"/>
    </xf>
    <xf numFmtId="0" fontId="19" fillId="9" borderId="22" xfId="0" applyFont="1" applyFill="1" applyBorder="1" applyAlignment="1">
      <alignment horizontal="center"/>
    </xf>
    <xf numFmtId="0" fontId="4" fillId="5" borderId="5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4" fillId="1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11" borderId="7" xfId="0" applyFont="1" applyFill="1" applyBorder="1"/>
    <xf numFmtId="0" fontId="4" fillId="11" borderId="7" xfId="0" applyFont="1" applyFill="1" applyBorder="1" applyAlignment="1">
      <alignment vertical="center" wrapText="1"/>
    </xf>
    <xf numFmtId="0" fontId="4" fillId="11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4" xfId="0" applyFont="1" applyBorder="1"/>
    <xf numFmtId="0" fontId="17" fillId="12" borderId="7" xfId="0" applyFont="1" applyFill="1" applyBorder="1" applyAlignment="1">
      <alignment horizontal="center" vertical="center" wrapText="1"/>
    </xf>
    <xf numFmtId="0" fontId="16" fillId="12" borderId="12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wrapText="1"/>
    </xf>
    <xf numFmtId="0" fontId="2" fillId="0" borderId="0" xfId="0" applyFont="1"/>
    <xf numFmtId="0" fontId="14" fillId="0" borderId="2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21" fillId="9" borderId="0" xfId="0" applyFont="1" applyFill="1" applyAlignment="1">
      <alignment horizontal="center"/>
    </xf>
    <xf numFmtId="0" fontId="10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0" borderId="23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wrapText="1"/>
    </xf>
    <xf numFmtId="0" fontId="5" fillId="0" borderId="47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0" fontId="5" fillId="0" borderId="48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textRotation="90"/>
    </xf>
    <xf numFmtId="0" fontId="5" fillId="0" borderId="31" xfId="0" applyFont="1" applyBorder="1" applyAlignment="1">
      <alignment horizontal="center" vertical="center" textRotation="90"/>
    </xf>
    <xf numFmtId="0" fontId="5" fillId="0" borderId="39" xfId="0" applyFont="1" applyBorder="1" applyAlignment="1">
      <alignment horizontal="center" vertical="center" textRotation="90"/>
    </xf>
    <xf numFmtId="0" fontId="4" fillId="4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22" fillId="9" borderId="24" xfId="0" applyFont="1" applyFill="1" applyBorder="1" applyAlignment="1">
      <alignment horizontal="left"/>
    </xf>
    <xf numFmtId="0" fontId="22" fillId="9" borderId="22" xfId="0" applyFont="1" applyFill="1" applyBorder="1" applyAlignment="1">
      <alignment horizontal="left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4" fillId="0" borderId="24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4" fillId="5" borderId="4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7" fillId="5" borderId="27" xfId="0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4" borderId="7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0" fontId="4" fillId="4" borderId="25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4" fillId="4" borderId="26" xfId="0" applyFont="1" applyFill="1" applyBorder="1" applyAlignment="1">
      <alignment wrapText="1"/>
    </xf>
    <xf numFmtId="0" fontId="4" fillId="4" borderId="37" xfId="0" applyFont="1" applyFill="1" applyBorder="1" applyAlignment="1">
      <alignment wrapText="1"/>
    </xf>
    <xf numFmtId="0" fontId="4" fillId="4" borderId="38" xfId="0" applyFont="1" applyFill="1" applyBorder="1" applyAlignment="1">
      <alignment wrapText="1"/>
    </xf>
    <xf numFmtId="0" fontId="7" fillId="4" borderId="20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wrapText="1"/>
    </xf>
    <xf numFmtId="0" fontId="7" fillId="5" borderId="37" xfId="0" applyFont="1" applyFill="1" applyBorder="1" applyAlignment="1">
      <alignment horizontal="center" vertical="center" wrapText="1"/>
    </xf>
    <xf numFmtId="0" fontId="7" fillId="5" borderId="38" xfId="0" applyFont="1" applyFill="1" applyBorder="1" applyAlignment="1">
      <alignment wrapText="1"/>
    </xf>
    <xf numFmtId="0" fontId="7" fillId="0" borderId="32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left" vertical="top" wrapText="1"/>
    </xf>
    <xf numFmtId="0" fontId="7" fillId="0" borderId="3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34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5" borderId="35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0"/>
  <sheetViews>
    <sheetView tabSelected="1" topLeftCell="B1" zoomScale="115" zoomScaleNormal="115" workbookViewId="0">
      <selection activeCell="J43" sqref="J43"/>
    </sheetView>
  </sheetViews>
  <sheetFormatPr defaultRowHeight="12.75" x14ac:dyDescent="0.2"/>
  <cols>
    <col min="1" max="1" width="10.42578125" style="1" customWidth="1"/>
    <col min="2" max="2" width="9.140625" style="1"/>
    <col min="3" max="3" width="31.5703125" style="1" customWidth="1"/>
    <col min="4" max="4" width="13.28515625" style="1" customWidth="1"/>
    <col min="5" max="5" width="11.28515625" style="1" customWidth="1"/>
    <col min="6" max="6" width="15.85546875" style="1" customWidth="1"/>
    <col min="7" max="7" width="12.5703125" style="1" customWidth="1"/>
    <col min="8" max="11" width="9.140625" style="1"/>
    <col min="12" max="17" width="9.140625" style="1" hidden="1" customWidth="1"/>
    <col min="18" max="18" width="9.140625" style="13" hidden="1" customWidth="1"/>
    <col min="19" max="19" width="0" style="1" hidden="1" customWidth="1"/>
    <col min="20" max="36" width="9.140625" style="1"/>
    <col min="37" max="40" width="8.85546875" style="1" hidden="1" customWidth="1"/>
    <col min="41" max="16384" width="9.140625" style="1"/>
  </cols>
  <sheetData>
    <row r="1" spans="1:40" ht="27" x14ac:dyDescent="0.35">
      <c r="A1" s="136" t="s">
        <v>169</v>
      </c>
      <c r="B1" s="136"/>
      <c r="C1" s="136"/>
      <c r="D1" s="136"/>
      <c r="E1" s="136"/>
      <c r="F1" s="136"/>
      <c r="G1" s="136"/>
      <c r="M1" s="137" t="s">
        <v>160</v>
      </c>
      <c r="N1" s="137"/>
      <c r="O1" s="137"/>
      <c r="P1" s="137"/>
      <c r="Q1" s="137"/>
      <c r="R1" s="125">
        <v>3</v>
      </c>
      <c r="AK1" s="1" t="s">
        <v>162</v>
      </c>
      <c r="AL1" s="1" t="s">
        <v>164</v>
      </c>
      <c r="AM1" s="1" t="s">
        <v>166</v>
      </c>
      <c r="AN1" s="1" t="s">
        <v>168</v>
      </c>
    </row>
    <row r="2" spans="1:40" ht="43.9" customHeight="1" x14ac:dyDescent="0.2">
      <c r="A2" s="126" t="s">
        <v>156</v>
      </c>
      <c r="B2" s="126" t="s">
        <v>159</v>
      </c>
      <c r="C2" s="126" t="s">
        <v>157</v>
      </c>
      <c r="D2" s="126" t="s">
        <v>121</v>
      </c>
      <c r="E2" s="126" t="s">
        <v>158</v>
      </c>
      <c r="F2" s="126" t="s">
        <v>204</v>
      </c>
      <c r="G2" s="126" t="s">
        <v>161</v>
      </c>
      <c r="K2" s="1" t="s">
        <v>179</v>
      </c>
      <c r="M2" s="137" t="s">
        <v>170</v>
      </c>
      <c r="N2" s="137"/>
      <c r="O2" s="137"/>
      <c r="P2" s="137"/>
      <c r="Q2" s="137"/>
      <c r="R2" s="125">
        <v>2</v>
      </c>
    </row>
    <row r="3" spans="1:40" x14ac:dyDescent="0.2">
      <c r="A3" s="127" t="s">
        <v>184</v>
      </c>
      <c r="B3" s="128" t="s">
        <v>163</v>
      </c>
      <c r="C3" s="135" t="s">
        <v>271</v>
      </c>
      <c r="D3" s="128" t="s">
        <v>165</v>
      </c>
      <c r="E3" s="128" t="s">
        <v>168</v>
      </c>
      <c r="F3" s="129">
        <v>26</v>
      </c>
      <c r="G3" s="130">
        <f>F3*$R$1</f>
        <v>78</v>
      </c>
      <c r="M3" s="137" t="s">
        <v>181</v>
      </c>
      <c r="N3" s="137"/>
      <c r="O3" s="137"/>
      <c r="P3" s="137"/>
      <c r="Q3" s="137"/>
      <c r="R3" s="125">
        <v>2</v>
      </c>
    </row>
    <row r="4" spans="1:40" x14ac:dyDescent="0.2">
      <c r="A4" s="127" t="s">
        <v>185</v>
      </c>
      <c r="B4" s="128" t="s">
        <v>164</v>
      </c>
      <c r="C4" s="135" t="s">
        <v>274</v>
      </c>
      <c r="D4" s="128" t="s">
        <v>165</v>
      </c>
      <c r="E4" s="128" t="s">
        <v>168</v>
      </c>
      <c r="F4" s="129">
        <v>26</v>
      </c>
      <c r="G4" s="130">
        <f t="shared" ref="G4:G17" si="0">F4*$R$1</f>
        <v>78</v>
      </c>
      <c r="M4" s="138" t="s">
        <v>159</v>
      </c>
      <c r="N4" s="138"/>
      <c r="O4" s="138"/>
      <c r="P4" s="138"/>
      <c r="Q4" s="138"/>
      <c r="R4" s="52" t="s">
        <v>163</v>
      </c>
    </row>
    <row r="5" spans="1:40" x14ac:dyDescent="0.2">
      <c r="A5" s="127" t="s">
        <v>185</v>
      </c>
      <c r="B5" s="128"/>
      <c r="C5" s="128"/>
      <c r="D5" s="128"/>
      <c r="E5" s="128"/>
      <c r="F5" s="129"/>
      <c r="G5" s="130">
        <f>F5*$R$1</f>
        <v>0</v>
      </c>
      <c r="M5" s="138"/>
      <c r="N5" s="138"/>
      <c r="O5" s="138"/>
      <c r="P5" s="138"/>
      <c r="Q5" s="138"/>
      <c r="R5" s="52" t="s">
        <v>164</v>
      </c>
    </row>
    <row r="6" spans="1:40" x14ac:dyDescent="0.2">
      <c r="A6" s="127"/>
      <c r="B6" s="128"/>
      <c r="C6" s="128"/>
      <c r="D6" s="128"/>
      <c r="E6" s="128"/>
      <c r="F6" s="129"/>
      <c r="G6" s="130">
        <f t="shared" si="0"/>
        <v>0</v>
      </c>
      <c r="M6" s="138" t="s">
        <v>121</v>
      </c>
      <c r="N6" s="138"/>
      <c r="O6" s="138"/>
      <c r="P6" s="138"/>
      <c r="Q6" s="138"/>
      <c r="R6" s="52" t="s">
        <v>165</v>
      </c>
    </row>
    <row r="7" spans="1:40" x14ac:dyDescent="0.2">
      <c r="A7" s="127"/>
      <c r="B7" s="128"/>
      <c r="C7" s="128"/>
      <c r="D7" s="128"/>
      <c r="E7" s="128"/>
      <c r="F7" s="129"/>
      <c r="G7" s="130">
        <f t="shared" si="0"/>
        <v>0</v>
      </c>
      <c r="M7" s="138"/>
      <c r="N7" s="138"/>
      <c r="O7" s="138"/>
      <c r="P7" s="138"/>
      <c r="Q7" s="138"/>
      <c r="R7" s="52" t="s">
        <v>166</v>
      </c>
    </row>
    <row r="8" spans="1:40" x14ac:dyDescent="0.2">
      <c r="A8" s="127"/>
      <c r="B8" s="128"/>
      <c r="C8" s="128"/>
      <c r="D8" s="128"/>
      <c r="E8" s="128"/>
      <c r="F8" s="129"/>
      <c r="G8" s="130">
        <f t="shared" si="0"/>
        <v>0</v>
      </c>
      <c r="M8" s="138" t="s">
        <v>158</v>
      </c>
      <c r="N8" s="138"/>
      <c r="O8" s="138"/>
      <c r="P8" s="138"/>
      <c r="Q8" s="138"/>
      <c r="R8" s="52" t="s">
        <v>167</v>
      </c>
    </row>
    <row r="9" spans="1:40" x14ac:dyDescent="0.2">
      <c r="A9" s="127"/>
      <c r="B9" s="128"/>
      <c r="C9" s="128"/>
      <c r="D9" s="128"/>
      <c r="E9" s="128"/>
      <c r="F9" s="129"/>
      <c r="G9" s="130">
        <f t="shared" si="0"/>
        <v>0</v>
      </c>
      <c r="M9" s="138"/>
      <c r="N9" s="138"/>
      <c r="O9" s="138"/>
      <c r="P9" s="138"/>
      <c r="Q9" s="138"/>
      <c r="R9" s="52" t="s">
        <v>168</v>
      </c>
    </row>
    <row r="10" spans="1:40" x14ac:dyDescent="0.2">
      <c r="A10" s="127"/>
      <c r="B10" s="128"/>
      <c r="C10" s="128"/>
      <c r="D10" s="128"/>
      <c r="E10" s="128"/>
      <c r="F10" s="129"/>
      <c r="G10" s="130">
        <f t="shared" si="0"/>
        <v>0</v>
      </c>
      <c r="M10" s="138"/>
      <c r="N10" s="138"/>
      <c r="O10" s="138"/>
      <c r="P10" s="138"/>
      <c r="Q10" s="138"/>
      <c r="R10" s="52" t="s">
        <v>182</v>
      </c>
    </row>
    <row r="11" spans="1:40" x14ac:dyDescent="0.2">
      <c r="A11" s="127"/>
      <c r="B11" s="128"/>
      <c r="C11" s="128"/>
      <c r="D11" s="128"/>
      <c r="E11" s="128"/>
      <c r="F11" s="129"/>
      <c r="G11" s="130">
        <f t="shared" si="0"/>
        <v>0</v>
      </c>
      <c r="M11" s="138" t="s">
        <v>183</v>
      </c>
      <c r="N11" s="138"/>
      <c r="O11" s="138"/>
      <c r="P11" s="138"/>
      <c r="Q11" s="138"/>
      <c r="R11" s="52" t="s">
        <v>184</v>
      </c>
    </row>
    <row r="12" spans="1:40" x14ac:dyDescent="0.2">
      <c r="A12" s="127"/>
      <c r="B12" s="128"/>
      <c r="C12" s="128"/>
      <c r="D12" s="128"/>
      <c r="E12" s="128"/>
      <c r="F12" s="129"/>
      <c r="G12" s="130">
        <f t="shared" si="0"/>
        <v>0</v>
      </c>
      <c r="M12" s="138"/>
      <c r="N12" s="138"/>
      <c r="O12" s="138"/>
      <c r="P12" s="138"/>
      <c r="Q12" s="138"/>
      <c r="R12" s="52" t="s">
        <v>185</v>
      </c>
    </row>
    <row r="13" spans="1:40" x14ac:dyDescent="0.2">
      <c r="A13" s="127"/>
      <c r="B13" s="128"/>
      <c r="C13" s="128"/>
      <c r="D13" s="128"/>
      <c r="E13" s="128"/>
      <c r="F13" s="129"/>
      <c r="G13" s="130">
        <f t="shared" si="0"/>
        <v>0</v>
      </c>
      <c r="M13" s="138"/>
      <c r="N13" s="138"/>
      <c r="O13" s="138"/>
      <c r="P13" s="138"/>
      <c r="Q13" s="138"/>
      <c r="R13" s="52" t="s">
        <v>186</v>
      </c>
    </row>
    <row r="14" spans="1:40" x14ac:dyDescent="0.2">
      <c r="A14" s="127"/>
      <c r="B14" s="128"/>
      <c r="C14" s="128"/>
      <c r="D14" s="128"/>
      <c r="E14" s="128"/>
      <c r="F14" s="129"/>
      <c r="G14" s="130">
        <f t="shared" si="0"/>
        <v>0</v>
      </c>
      <c r="M14" s="138"/>
      <c r="N14" s="138"/>
      <c r="O14" s="138"/>
      <c r="P14" s="138"/>
      <c r="Q14" s="138"/>
      <c r="R14" s="52" t="s">
        <v>187</v>
      </c>
    </row>
    <row r="15" spans="1:40" x14ac:dyDescent="0.2">
      <c r="A15" s="127"/>
      <c r="B15" s="128"/>
      <c r="C15" s="128"/>
      <c r="D15" s="128"/>
      <c r="E15" s="128"/>
      <c r="F15" s="129"/>
      <c r="G15" s="130">
        <f t="shared" si="0"/>
        <v>0</v>
      </c>
      <c r="M15" s="138"/>
      <c r="N15" s="138"/>
      <c r="O15" s="138"/>
      <c r="P15" s="138"/>
      <c r="Q15" s="138"/>
      <c r="R15" s="52" t="s">
        <v>188</v>
      </c>
    </row>
    <row r="16" spans="1:40" x14ac:dyDescent="0.2">
      <c r="A16" s="127"/>
      <c r="B16" s="128"/>
      <c r="C16" s="128"/>
      <c r="D16" s="128"/>
      <c r="E16" s="128"/>
      <c r="F16" s="129"/>
      <c r="G16" s="130">
        <f t="shared" si="0"/>
        <v>0</v>
      </c>
      <c r="M16" s="138"/>
      <c r="N16" s="138"/>
      <c r="O16" s="138"/>
      <c r="P16" s="138"/>
      <c r="Q16" s="138"/>
      <c r="R16" s="52" t="s">
        <v>189</v>
      </c>
    </row>
    <row r="17" spans="1:18" x14ac:dyDescent="0.2">
      <c r="A17" s="127"/>
      <c r="B17" s="128"/>
      <c r="C17" s="128"/>
      <c r="D17" s="128"/>
      <c r="E17" s="128"/>
      <c r="F17" s="129"/>
      <c r="G17" s="130">
        <f t="shared" si="0"/>
        <v>0</v>
      </c>
      <c r="M17" s="138"/>
      <c r="N17" s="138"/>
      <c r="O17" s="138"/>
      <c r="P17" s="138"/>
      <c r="Q17" s="138"/>
      <c r="R17" s="52" t="s">
        <v>190</v>
      </c>
    </row>
    <row r="18" spans="1:18" x14ac:dyDescent="0.2">
      <c r="M18" s="138"/>
      <c r="N18" s="138"/>
      <c r="O18" s="138"/>
      <c r="P18" s="138"/>
      <c r="Q18" s="138"/>
      <c r="R18" s="52" t="s">
        <v>191</v>
      </c>
    </row>
    <row r="19" spans="1:18" ht="27" x14ac:dyDescent="0.35">
      <c r="A19" s="136" t="s">
        <v>171</v>
      </c>
      <c r="B19" s="136"/>
      <c r="C19" s="136"/>
      <c r="D19" s="136"/>
      <c r="E19" s="136"/>
      <c r="F19" s="136"/>
      <c r="G19" s="136"/>
    </row>
    <row r="20" spans="1:18" ht="25.5" x14ac:dyDescent="0.2">
      <c r="A20" s="126" t="s">
        <v>156</v>
      </c>
      <c r="B20" s="126" t="s">
        <v>159</v>
      </c>
      <c r="C20" s="126" t="s">
        <v>205</v>
      </c>
      <c r="D20" s="126" t="s">
        <v>121</v>
      </c>
      <c r="E20" s="126" t="s">
        <v>158</v>
      </c>
      <c r="F20" s="126" t="s">
        <v>206</v>
      </c>
      <c r="G20" s="126" t="s">
        <v>172</v>
      </c>
    </row>
    <row r="21" spans="1:18" x14ac:dyDescent="0.2">
      <c r="A21" s="127" t="s">
        <v>184</v>
      </c>
      <c r="B21" s="128" t="s">
        <v>163</v>
      </c>
      <c r="C21" s="128" t="s">
        <v>272</v>
      </c>
      <c r="D21" s="128" t="s">
        <v>165</v>
      </c>
      <c r="E21" s="128" t="s">
        <v>168</v>
      </c>
      <c r="F21" s="129">
        <v>13</v>
      </c>
      <c r="G21" s="130">
        <f>F21*$R$2</f>
        <v>26</v>
      </c>
    </row>
    <row r="22" spans="1:18" x14ac:dyDescent="0.2">
      <c r="A22" s="127" t="s">
        <v>184</v>
      </c>
      <c r="B22" s="128" t="s">
        <v>163</v>
      </c>
      <c r="C22" s="128" t="s">
        <v>273</v>
      </c>
      <c r="D22" s="128" t="s">
        <v>165</v>
      </c>
      <c r="E22" s="128" t="s">
        <v>168</v>
      </c>
      <c r="F22" s="129">
        <v>13</v>
      </c>
      <c r="G22" s="130">
        <f t="shared" ref="G22:G35" si="1">F22*$R$2</f>
        <v>26</v>
      </c>
    </row>
    <row r="23" spans="1:18" x14ac:dyDescent="0.2">
      <c r="A23" s="127" t="s">
        <v>185</v>
      </c>
      <c r="B23" s="128" t="s">
        <v>164</v>
      </c>
      <c r="C23" s="128" t="s">
        <v>272</v>
      </c>
      <c r="D23" s="128" t="s">
        <v>165</v>
      </c>
      <c r="E23" s="128" t="s">
        <v>168</v>
      </c>
      <c r="F23" s="129">
        <v>6</v>
      </c>
      <c r="G23" s="130">
        <f t="shared" si="1"/>
        <v>12</v>
      </c>
    </row>
    <row r="24" spans="1:18" x14ac:dyDescent="0.2">
      <c r="A24" s="127"/>
      <c r="B24" s="128"/>
      <c r="C24" s="128"/>
      <c r="D24" s="128"/>
      <c r="E24" s="128"/>
      <c r="F24" s="129"/>
      <c r="G24" s="130">
        <f t="shared" si="1"/>
        <v>0</v>
      </c>
    </row>
    <row r="25" spans="1:18" x14ac:dyDescent="0.2">
      <c r="A25" s="127"/>
      <c r="B25" s="128"/>
      <c r="C25" s="128"/>
      <c r="D25" s="128"/>
      <c r="E25" s="128"/>
      <c r="F25" s="129"/>
      <c r="G25" s="130">
        <f t="shared" si="1"/>
        <v>0</v>
      </c>
    </row>
    <row r="26" spans="1:18" x14ac:dyDescent="0.2">
      <c r="A26" s="127"/>
      <c r="B26" s="128"/>
      <c r="C26" s="128"/>
      <c r="D26" s="128"/>
      <c r="E26" s="128"/>
      <c r="F26" s="129"/>
      <c r="G26" s="130">
        <f t="shared" si="1"/>
        <v>0</v>
      </c>
    </row>
    <row r="27" spans="1:18" x14ac:dyDescent="0.2">
      <c r="A27" s="127"/>
      <c r="B27" s="128"/>
      <c r="C27" s="128"/>
      <c r="D27" s="128"/>
      <c r="E27" s="128"/>
      <c r="F27" s="129"/>
      <c r="G27" s="130">
        <f t="shared" si="1"/>
        <v>0</v>
      </c>
    </row>
    <row r="28" spans="1:18" x14ac:dyDescent="0.2">
      <c r="A28" s="127"/>
      <c r="B28" s="128"/>
      <c r="C28" s="128"/>
      <c r="D28" s="128"/>
      <c r="E28" s="128"/>
      <c r="F28" s="129"/>
      <c r="G28" s="130">
        <f t="shared" si="1"/>
        <v>0</v>
      </c>
    </row>
    <row r="29" spans="1:18" x14ac:dyDescent="0.2">
      <c r="A29" s="127"/>
      <c r="B29" s="128"/>
      <c r="C29" s="128"/>
      <c r="D29" s="128"/>
      <c r="E29" s="128"/>
      <c r="F29" s="129"/>
      <c r="G29" s="130">
        <f t="shared" si="1"/>
        <v>0</v>
      </c>
    </row>
    <row r="30" spans="1:18" x14ac:dyDescent="0.2">
      <c r="A30" s="127"/>
      <c r="B30" s="128"/>
      <c r="C30" s="128"/>
      <c r="D30" s="128"/>
      <c r="E30" s="128"/>
      <c r="F30" s="129"/>
      <c r="G30" s="130">
        <f t="shared" si="1"/>
        <v>0</v>
      </c>
    </row>
    <row r="31" spans="1:18" x14ac:dyDescent="0.2">
      <c r="A31" s="127"/>
      <c r="B31" s="128"/>
      <c r="C31" s="128"/>
      <c r="D31" s="128"/>
      <c r="E31" s="128"/>
      <c r="F31" s="129"/>
      <c r="G31" s="130">
        <f t="shared" si="1"/>
        <v>0</v>
      </c>
    </row>
    <row r="32" spans="1:18" x14ac:dyDescent="0.2">
      <c r="A32" s="127"/>
      <c r="B32" s="128"/>
      <c r="C32" s="128"/>
      <c r="D32" s="128"/>
      <c r="E32" s="128"/>
      <c r="F32" s="129"/>
      <c r="G32" s="130">
        <f t="shared" si="1"/>
        <v>0</v>
      </c>
    </row>
    <row r="33" spans="1:7" x14ac:dyDescent="0.2">
      <c r="A33" s="127"/>
      <c r="B33" s="128"/>
      <c r="C33" s="128"/>
      <c r="D33" s="128"/>
      <c r="E33" s="128"/>
      <c r="F33" s="129"/>
      <c r="G33" s="130">
        <f t="shared" si="1"/>
        <v>0</v>
      </c>
    </row>
    <row r="34" spans="1:7" x14ac:dyDescent="0.2">
      <c r="A34" s="127"/>
      <c r="B34" s="128"/>
      <c r="C34" s="128"/>
      <c r="D34" s="128"/>
      <c r="E34" s="128"/>
      <c r="F34" s="129"/>
      <c r="G34" s="130">
        <f t="shared" si="1"/>
        <v>0</v>
      </c>
    </row>
    <row r="35" spans="1:7" x14ac:dyDescent="0.2">
      <c r="A35" s="127"/>
      <c r="B35" s="128"/>
      <c r="C35" s="128"/>
      <c r="D35" s="128"/>
      <c r="E35" s="128"/>
      <c r="F35" s="129"/>
      <c r="G35" s="130">
        <f t="shared" si="1"/>
        <v>0</v>
      </c>
    </row>
    <row r="37" spans="1:7" ht="27" x14ac:dyDescent="0.35">
      <c r="A37" s="136" t="s">
        <v>180</v>
      </c>
      <c r="B37" s="136"/>
      <c r="C37" s="136"/>
      <c r="D37" s="136"/>
      <c r="E37" s="136"/>
      <c r="F37" s="136"/>
      <c r="G37" s="136"/>
    </row>
    <row r="38" spans="1:7" ht="25.5" x14ac:dyDescent="0.2">
      <c r="A38" s="126" t="s">
        <v>156</v>
      </c>
      <c r="B38" s="126" t="s">
        <v>159</v>
      </c>
      <c r="C38" s="126" t="s">
        <v>157</v>
      </c>
      <c r="D38" s="126" t="s">
        <v>121</v>
      </c>
      <c r="E38" s="126" t="s">
        <v>158</v>
      </c>
      <c r="F38" s="126" t="s">
        <v>180</v>
      </c>
      <c r="G38" s="126" t="s">
        <v>192</v>
      </c>
    </row>
    <row r="39" spans="1:7" x14ac:dyDescent="0.2">
      <c r="A39" s="127" t="s">
        <v>184</v>
      </c>
      <c r="B39" s="128" t="s">
        <v>163</v>
      </c>
      <c r="C39" s="135" t="s">
        <v>271</v>
      </c>
      <c r="D39" s="128" t="s">
        <v>165</v>
      </c>
      <c r="E39" s="128" t="s">
        <v>168</v>
      </c>
      <c r="F39" s="129">
        <v>7</v>
      </c>
      <c r="G39" s="130">
        <f>F39*$R$3</f>
        <v>14</v>
      </c>
    </row>
    <row r="40" spans="1:7" x14ac:dyDescent="0.2">
      <c r="A40" s="127" t="s">
        <v>184</v>
      </c>
      <c r="B40" s="128" t="s">
        <v>163</v>
      </c>
      <c r="C40" s="128" t="s">
        <v>272</v>
      </c>
      <c r="D40" s="128" t="s">
        <v>165</v>
      </c>
      <c r="E40" s="128" t="s">
        <v>168</v>
      </c>
      <c r="F40" s="129">
        <v>2</v>
      </c>
      <c r="G40" s="130">
        <f t="shared" ref="G40:G48" si="2">F40*$R$3</f>
        <v>4</v>
      </c>
    </row>
    <row r="41" spans="1:7" x14ac:dyDescent="0.2">
      <c r="A41" s="127" t="s">
        <v>184</v>
      </c>
      <c r="B41" s="128" t="s">
        <v>163</v>
      </c>
      <c r="C41" s="128" t="s">
        <v>273</v>
      </c>
      <c r="D41" s="128" t="s">
        <v>165</v>
      </c>
      <c r="E41" s="128" t="s">
        <v>168</v>
      </c>
      <c r="F41" s="129">
        <v>4</v>
      </c>
      <c r="G41" s="130">
        <f t="shared" si="2"/>
        <v>8</v>
      </c>
    </row>
    <row r="42" spans="1:7" x14ac:dyDescent="0.2">
      <c r="A42" s="127" t="s">
        <v>185</v>
      </c>
      <c r="B42" s="128" t="s">
        <v>164</v>
      </c>
      <c r="C42" s="135" t="s">
        <v>274</v>
      </c>
      <c r="D42" s="128" t="s">
        <v>165</v>
      </c>
      <c r="E42" s="128" t="s">
        <v>168</v>
      </c>
      <c r="F42" s="129">
        <v>14</v>
      </c>
      <c r="G42" s="130">
        <f t="shared" si="2"/>
        <v>28</v>
      </c>
    </row>
    <row r="43" spans="1:7" x14ac:dyDescent="0.2">
      <c r="A43" s="127" t="s">
        <v>185</v>
      </c>
      <c r="B43" s="128" t="s">
        <v>164</v>
      </c>
      <c r="C43" s="135" t="s">
        <v>274</v>
      </c>
      <c r="D43" s="128" t="s">
        <v>165</v>
      </c>
      <c r="E43" s="128" t="s">
        <v>168</v>
      </c>
      <c r="F43" s="129">
        <v>4</v>
      </c>
      <c r="G43" s="130">
        <f t="shared" si="2"/>
        <v>8</v>
      </c>
    </row>
    <row r="44" spans="1:7" x14ac:dyDescent="0.2">
      <c r="A44" s="127" t="s">
        <v>185</v>
      </c>
      <c r="B44" s="128" t="s">
        <v>164</v>
      </c>
      <c r="C44" s="128" t="s">
        <v>272</v>
      </c>
      <c r="D44" s="128" t="s">
        <v>165</v>
      </c>
      <c r="E44" s="128" t="s">
        <v>168</v>
      </c>
      <c r="F44" s="129">
        <v>6</v>
      </c>
      <c r="G44" s="130">
        <f t="shared" si="2"/>
        <v>12</v>
      </c>
    </row>
    <row r="45" spans="1:7" x14ac:dyDescent="0.2">
      <c r="A45" s="127"/>
      <c r="B45" s="128"/>
      <c r="C45" s="128"/>
      <c r="D45" s="128"/>
      <c r="E45" s="128"/>
      <c r="F45" s="129"/>
      <c r="G45" s="130">
        <f t="shared" si="2"/>
        <v>0</v>
      </c>
    </row>
    <row r="46" spans="1:7" x14ac:dyDescent="0.2">
      <c r="A46" s="127"/>
      <c r="B46" s="128"/>
      <c r="C46" s="128"/>
      <c r="D46" s="128"/>
      <c r="E46" s="128"/>
      <c r="F46" s="129"/>
      <c r="G46" s="130">
        <f t="shared" si="2"/>
        <v>0</v>
      </c>
    </row>
    <row r="47" spans="1:7" x14ac:dyDescent="0.2">
      <c r="A47" s="127"/>
      <c r="B47" s="128"/>
      <c r="C47" s="128"/>
      <c r="D47" s="128"/>
      <c r="E47" s="128"/>
      <c r="F47" s="129"/>
      <c r="G47" s="130">
        <f t="shared" si="2"/>
        <v>0</v>
      </c>
    </row>
    <row r="48" spans="1:7" x14ac:dyDescent="0.2">
      <c r="A48" s="127"/>
      <c r="B48" s="128"/>
      <c r="C48" s="128"/>
      <c r="D48" s="128"/>
      <c r="E48" s="128"/>
      <c r="F48" s="129"/>
      <c r="G48" s="130">
        <f t="shared" si="2"/>
        <v>0</v>
      </c>
    </row>
    <row r="49" spans="1:7" ht="13.5" thickBot="1" x14ac:dyDescent="0.25"/>
    <row r="50" spans="1:7" ht="27.75" thickBot="1" x14ac:dyDescent="0.4">
      <c r="A50" s="139" t="s">
        <v>203</v>
      </c>
      <c r="B50" s="139"/>
      <c r="C50" s="139"/>
      <c r="D50" s="139"/>
      <c r="E50" s="139"/>
      <c r="F50" s="139"/>
      <c r="G50" s="131">
        <f>SUM(G3:G17,G21:G35,G39:G48)</f>
        <v>294</v>
      </c>
    </row>
  </sheetData>
  <mergeCells count="11">
    <mergeCell ref="A50:F50"/>
    <mergeCell ref="A1:G1"/>
    <mergeCell ref="A19:G19"/>
    <mergeCell ref="A37:G37"/>
    <mergeCell ref="M1:Q1"/>
    <mergeCell ref="M2:Q2"/>
    <mergeCell ref="M3:Q3"/>
    <mergeCell ref="M4:Q5"/>
    <mergeCell ref="M6:Q7"/>
    <mergeCell ref="M8:Q10"/>
    <mergeCell ref="M11:Q18"/>
  </mergeCells>
  <phoneticPr fontId="3" type="noConversion"/>
  <dataValidations count="4">
    <dataValidation type="list" allowBlank="1" showInputMessage="1" showErrorMessage="1" sqref="A3:A17 A21:A35 A39:A48">
      <formula1>$R$11:$R$18</formula1>
    </dataValidation>
    <dataValidation type="list" allowBlank="1" showInputMessage="1" showErrorMessage="1" sqref="B39:B48 B21:B35 B3:B17">
      <formula1>$R$4:$R$5</formula1>
    </dataValidation>
    <dataValidation type="list" allowBlank="1" showInputMessage="1" showErrorMessage="1" sqref="D39:D48 D21:D35 D3:D17">
      <formula1>$R$6:$R$7</formula1>
    </dataValidation>
    <dataValidation type="list" allowBlank="1" showInputMessage="1" showErrorMessage="1" sqref="E39:E48 E21:E35 E3:E17">
      <formula1>$R$8:$R$10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6"/>
  <sheetViews>
    <sheetView zoomScaleNormal="100" zoomScaleSheetLayoutView="100" workbookViewId="0">
      <pane ySplit="7" topLeftCell="A8" activePane="bottomLeft" state="frozen"/>
      <selection pane="bottomLeft" activeCell="F103" sqref="F103"/>
    </sheetView>
  </sheetViews>
  <sheetFormatPr defaultColWidth="8.7109375" defaultRowHeight="12.75" x14ac:dyDescent="0.2"/>
  <cols>
    <col min="1" max="1" width="4.28515625" style="1" customWidth="1"/>
    <col min="2" max="2" width="4" style="1" customWidth="1"/>
    <col min="3" max="3" width="5" style="1" customWidth="1"/>
    <col min="4" max="4" width="9.7109375" style="3" customWidth="1"/>
    <col min="5" max="5" width="13.7109375" style="3" customWidth="1"/>
    <col min="6" max="6" width="60.28515625" style="1" customWidth="1"/>
    <col min="7" max="7" width="11.28515625" style="1" customWidth="1"/>
    <col min="8" max="8" width="12.140625" style="1" customWidth="1"/>
    <col min="9" max="9" width="14.28515625" style="7" customWidth="1"/>
    <col min="10" max="10" width="13.140625" style="1" customWidth="1"/>
    <col min="11" max="11" width="9.5703125" style="1" bestFit="1" customWidth="1"/>
    <col min="12" max="24" width="8.7109375" style="1"/>
    <col min="25" max="25" width="9.5703125" style="1" bestFit="1" customWidth="1"/>
    <col min="26" max="16384" width="8.7109375" style="1"/>
  </cols>
  <sheetData>
    <row r="1" spans="1:17" ht="16.5" customHeight="1" x14ac:dyDescent="0.3">
      <c r="C1" s="205" t="s">
        <v>143</v>
      </c>
      <c r="D1" s="206"/>
      <c r="E1" s="206"/>
      <c r="F1" s="206"/>
      <c r="G1" s="206"/>
      <c r="H1" s="206"/>
      <c r="I1" s="206"/>
      <c r="J1" s="206"/>
      <c r="K1" s="4"/>
    </row>
    <row r="2" spans="1:17" ht="14.25" customHeight="1" x14ac:dyDescent="0.3">
      <c r="C2" s="2"/>
      <c r="F2" s="3"/>
      <c r="G2" s="3" t="s">
        <v>149</v>
      </c>
      <c r="H2" s="3"/>
      <c r="I2" s="5"/>
      <c r="J2" s="3"/>
      <c r="K2" s="4"/>
    </row>
    <row r="3" spans="1:17" ht="16.5" customHeight="1" x14ac:dyDescent="0.2">
      <c r="C3" s="188" t="s">
        <v>147</v>
      </c>
      <c r="D3" s="188"/>
      <c r="E3" s="188"/>
      <c r="F3" s="6"/>
      <c r="G3" s="225" t="s">
        <v>194</v>
      </c>
      <c r="H3" s="226"/>
      <c r="I3" s="226"/>
      <c r="J3" s="227"/>
      <c r="K3" s="4"/>
    </row>
    <row r="4" spans="1:17" ht="16.5" customHeight="1" x14ac:dyDescent="0.2">
      <c r="C4" s="188" t="s">
        <v>140</v>
      </c>
      <c r="D4" s="188"/>
      <c r="E4" s="188"/>
      <c r="F4" s="6"/>
      <c r="G4" s="228"/>
      <c r="H4" s="229"/>
      <c r="I4" s="229"/>
      <c r="J4" s="230"/>
      <c r="K4" s="4"/>
    </row>
    <row r="5" spans="1:17" ht="16.5" customHeight="1" x14ac:dyDescent="0.2">
      <c r="C5" s="188" t="s">
        <v>148</v>
      </c>
      <c r="D5" s="188"/>
      <c r="E5" s="188"/>
      <c r="F5" s="6">
        <v>2022</v>
      </c>
      <c r="G5" s="231"/>
      <c r="H5" s="232"/>
      <c r="I5" s="232"/>
      <c r="J5" s="233"/>
      <c r="K5" s="4"/>
    </row>
    <row r="6" spans="1:17" ht="15" customHeight="1" thickBot="1" x14ac:dyDescent="0.25">
      <c r="K6" s="239" t="s">
        <v>141</v>
      </c>
      <c r="L6" s="239"/>
      <c r="M6" s="239"/>
      <c r="N6" s="239"/>
      <c r="O6" s="239"/>
      <c r="P6" s="239"/>
      <c r="Q6" s="239"/>
    </row>
    <row r="7" spans="1:17" ht="26.25" thickBot="1" x14ac:dyDescent="0.25">
      <c r="A7" s="211" t="s">
        <v>135</v>
      </c>
      <c r="B7" s="212"/>
      <c r="C7" s="208" t="s">
        <v>27</v>
      </c>
      <c r="D7" s="209"/>
      <c r="E7" s="209"/>
      <c r="F7" s="210"/>
      <c r="G7" s="8" t="s">
        <v>28</v>
      </c>
      <c r="H7" s="9" t="s">
        <v>29</v>
      </c>
      <c r="I7" s="10" t="s">
        <v>129</v>
      </c>
      <c r="J7" s="11" t="s">
        <v>130</v>
      </c>
      <c r="K7" s="12">
        <v>1</v>
      </c>
      <c r="L7" s="12">
        <v>2</v>
      </c>
      <c r="M7" s="12">
        <v>3</v>
      </c>
      <c r="N7" s="12">
        <v>4</v>
      </c>
      <c r="O7" s="12">
        <v>5</v>
      </c>
      <c r="P7" s="12">
        <v>6</v>
      </c>
      <c r="Q7" s="12">
        <v>7</v>
      </c>
    </row>
    <row r="8" spans="1:17" ht="12.4" customHeight="1" x14ac:dyDescent="0.2">
      <c r="A8" s="13" t="s">
        <v>136</v>
      </c>
      <c r="B8" s="13">
        <v>1</v>
      </c>
      <c r="C8" s="167" t="s">
        <v>133</v>
      </c>
      <c r="D8" s="193" t="s">
        <v>96</v>
      </c>
      <c r="E8" s="240" t="s">
        <v>93</v>
      </c>
      <c r="F8" s="14" t="s">
        <v>54</v>
      </c>
      <c r="G8" s="15" t="s">
        <v>4</v>
      </c>
      <c r="H8" s="16"/>
      <c r="I8" s="17">
        <v>200</v>
      </c>
      <c r="J8" s="18">
        <f t="shared" ref="J8:J37" si="0">H8*I8</f>
        <v>0</v>
      </c>
      <c r="K8" s="19"/>
      <c r="L8" s="19"/>
      <c r="M8" s="19"/>
      <c r="N8" s="19"/>
      <c r="O8" s="19"/>
      <c r="P8" s="19"/>
      <c r="Q8" s="19"/>
    </row>
    <row r="9" spans="1:17" ht="12.4" customHeight="1" x14ac:dyDescent="0.25">
      <c r="A9" s="13" t="s">
        <v>136</v>
      </c>
      <c r="B9" s="13">
        <f>B8+1</f>
        <v>2</v>
      </c>
      <c r="C9" s="168"/>
      <c r="D9" s="194"/>
      <c r="E9" s="197"/>
      <c r="F9" s="20" t="s">
        <v>55</v>
      </c>
      <c r="G9" s="21" t="s">
        <v>4</v>
      </c>
      <c r="H9" s="22"/>
      <c r="I9" s="23">
        <v>200</v>
      </c>
      <c r="J9" s="24">
        <f t="shared" si="0"/>
        <v>0</v>
      </c>
      <c r="K9" s="25"/>
      <c r="L9" s="19"/>
      <c r="M9" s="19"/>
      <c r="N9" s="19"/>
      <c r="O9" s="19"/>
      <c r="P9" s="19"/>
      <c r="Q9" s="19"/>
    </row>
    <row r="10" spans="1:17" ht="12.4" customHeight="1" x14ac:dyDescent="0.25">
      <c r="A10" s="13" t="s">
        <v>136</v>
      </c>
      <c r="B10" s="13">
        <f t="shared" ref="B10:B81" si="1">B9+1</f>
        <v>3</v>
      </c>
      <c r="C10" s="168"/>
      <c r="D10" s="194"/>
      <c r="E10" s="197"/>
      <c r="F10" s="20" t="s">
        <v>95</v>
      </c>
      <c r="G10" s="21" t="s">
        <v>4</v>
      </c>
      <c r="H10" s="22"/>
      <c r="I10" s="23">
        <v>50</v>
      </c>
      <c r="J10" s="24">
        <f t="shared" si="0"/>
        <v>0</v>
      </c>
      <c r="K10" s="25"/>
      <c r="L10" s="19"/>
      <c r="M10" s="19"/>
      <c r="N10" s="19"/>
      <c r="O10" s="19"/>
      <c r="P10" s="19"/>
      <c r="Q10" s="19"/>
    </row>
    <row r="11" spans="1:17" ht="12.4" customHeight="1" x14ac:dyDescent="0.25">
      <c r="A11" s="13" t="s">
        <v>136</v>
      </c>
      <c r="B11" s="26">
        <v>42372</v>
      </c>
      <c r="C11" s="168"/>
      <c r="D11" s="194"/>
      <c r="E11" s="197"/>
      <c r="F11" s="20" t="s">
        <v>178</v>
      </c>
      <c r="G11" s="21" t="s">
        <v>4</v>
      </c>
      <c r="H11" s="22"/>
      <c r="I11" s="23">
        <v>100</v>
      </c>
      <c r="J11" s="24">
        <f t="shared" si="0"/>
        <v>0</v>
      </c>
      <c r="K11" s="25"/>
      <c r="L11" s="19"/>
      <c r="M11" s="19"/>
      <c r="N11" s="19"/>
      <c r="O11" s="19"/>
      <c r="P11" s="19"/>
      <c r="Q11" s="19"/>
    </row>
    <row r="12" spans="1:17" ht="12.4" customHeight="1" x14ac:dyDescent="0.25">
      <c r="A12" s="13" t="s">
        <v>136</v>
      </c>
      <c r="B12" s="13">
        <f>B10+1</f>
        <v>4</v>
      </c>
      <c r="C12" s="168"/>
      <c r="D12" s="194"/>
      <c r="E12" s="197"/>
      <c r="F12" s="20" t="s">
        <v>53</v>
      </c>
      <c r="G12" s="21" t="s">
        <v>4</v>
      </c>
      <c r="H12" s="22"/>
      <c r="I12" s="23">
        <v>10</v>
      </c>
      <c r="J12" s="24">
        <f t="shared" si="0"/>
        <v>0</v>
      </c>
      <c r="K12" s="25"/>
      <c r="L12" s="19"/>
      <c r="M12" s="19"/>
      <c r="N12" s="19"/>
      <c r="O12" s="19"/>
      <c r="P12" s="19"/>
      <c r="Q12" s="19"/>
    </row>
    <row r="13" spans="1:17" ht="12.4" customHeight="1" x14ac:dyDescent="0.25">
      <c r="A13" s="13" t="s">
        <v>136</v>
      </c>
      <c r="B13" s="13">
        <f t="shared" si="1"/>
        <v>5</v>
      </c>
      <c r="C13" s="168"/>
      <c r="D13" s="194"/>
      <c r="E13" s="197"/>
      <c r="F13" s="20" t="s">
        <v>52</v>
      </c>
      <c r="G13" s="21" t="s">
        <v>4</v>
      </c>
      <c r="H13" s="22"/>
      <c r="I13" s="23">
        <v>30</v>
      </c>
      <c r="J13" s="24">
        <f t="shared" si="0"/>
        <v>0</v>
      </c>
      <c r="K13" s="25"/>
      <c r="L13" s="19"/>
      <c r="M13" s="19"/>
      <c r="N13" s="19"/>
      <c r="O13" s="19"/>
      <c r="P13" s="19"/>
      <c r="Q13" s="19"/>
    </row>
    <row r="14" spans="1:17" ht="12.4" customHeight="1" x14ac:dyDescent="0.25">
      <c r="A14" s="13" t="s">
        <v>136</v>
      </c>
      <c r="B14" s="13">
        <f t="shared" si="1"/>
        <v>6</v>
      </c>
      <c r="C14" s="168"/>
      <c r="D14" s="194"/>
      <c r="E14" s="198"/>
      <c r="F14" s="20" t="s">
        <v>208</v>
      </c>
      <c r="G14" s="21" t="s">
        <v>117</v>
      </c>
      <c r="H14" s="22"/>
      <c r="I14" s="23">
        <v>25</v>
      </c>
      <c r="J14" s="24">
        <f t="shared" si="0"/>
        <v>0</v>
      </c>
      <c r="K14" s="25"/>
      <c r="L14" s="19"/>
      <c r="M14" s="19"/>
      <c r="N14" s="19"/>
      <c r="O14" s="19"/>
      <c r="P14" s="19"/>
      <c r="Q14" s="19"/>
    </row>
    <row r="15" spans="1:17" ht="12.4" customHeight="1" x14ac:dyDescent="0.25">
      <c r="A15" s="13" t="s">
        <v>136</v>
      </c>
      <c r="B15" s="13">
        <f t="shared" si="1"/>
        <v>7</v>
      </c>
      <c r="C15" s="168"/>
      <c r="D15" s="194"/>
      <c r="E15" s="196" t="s">
        <v>94</v>
      </c>
      <c r="F15" s="20" t="s">
        <v>54</v>
      </c>
      <c r="G15" s="21" t="s">
        <v>4</v>
      </c>
      <c r="H15" s="22"/>
      <c r="I15" s="23">
        <v>50</v>
      </c>
      <c r="J15" s="24">
        <f t="shared" si="0"/>
        <v>0</v>
      </c>
      <c r="K15" s="25"/>
      <c r="L15" s="19"/>
      <c r="M15" s="19"/>
      <c r="N15" s="19"/>
      <c r="O15" s="19"/>
      <c r="P15" s="19"/>
      <c r="Q15" s="19"/>
    </row>
    <row r="16" spans="1:17" ht="12.4" customHeight="1" x14ac:dyDescent="0.25">
      <c r="A16" s="13" t="s">
        <v>136</v>
      </c>
      <c r="B16" s="13">
        <f t="shared" si="1"/>
        <v>8</v>
      </c>
      <c r="C16" s="168"/>
      <c r="D16" s="194"/>
      <c r="E16" s="197"/>
      <c r="F16" s="20" t="s">
        <v>55</v>
      </c>
      <c r="G16" s="21" t="s">
        <v>4</v>
      </c>
      <c r="H16" s="22"/>
      <c r="I16" s="23">
        <v>100</v>
      </c>
      <c r="J16" s="24">
        <f t="shared" si="0"/>
        <v>0</v>
      </c>
      <c r="K16" s="25"/>
      <c r="L16" s="19"/>
      <c r="M16" s="19"/>
      <c r="N16" s="19"/>
      <c r="O16" s="19"/>
      <c r="P16" s="19"/>
      <c r="Q16" s="19"/>
    </row>
    <row r="17" spans="1:17" ht="12.4" customHeight="1" x14ac:dyDescent="0.25">
      <c r="A17" s="13" t="s">
        <v>136</v>
      </c>
      <c r="B17" s="26">
        <v>42377</v>
      </c>
      <c r="C17" s="168"/>
      <c r="D17" s="194"/>
      <c r="E17" s="197"/>
      <c r="F17" s="20" t="s">
        <v>178</v>
      </c>
      <c r="G17" s="21" t="s">
        <v>4</v>
      </c>
      <c r="H17" s="22"/>
      <c r="I17" s="23">
        <v>50</v>
      </c>
      <c r="J17" s="24">
        <f t="shared" si="0"/>
        <v>0</v>
      </c>
      <c r="K17" s="25"/>
      <c r="L17" s="19"/>
      <c r="M17" s="19"/>
      <c r="N17" s="19"/>
      <c r="O17" s="19"/>
      <c r="P17" s="19"/>
      <c r="Q17" s="19"/>
    </row>
    <row r="18" spans="1:17" ht="12.4" customHeight="1" x14ac:dyDescent="0.25">
      <c r="A18" s="13" t="s">
        <v>136</v>
      </c>
      <c r="B18" s="13">
        <f>B16+1</f>
        <v>9</v>
      </c>
      <c r="C18" s="168"/>
      <c r="D18" s="194"/>
      <c r="E18" s="197"/>
      <c r="F18" s="20" t="s">
        <v>53</v>
      </c>
      <c r="G18" s="21" t="s">
        <v>4</v>
      </c>
      <c r="H18" s="22"/>
      <c r="I18" s="23">
        <v>10</v>
      </c>
      <c r="J18" s="24">
        <f t="shared" si="0"/>
        <v>0</v>
      </c>
      <c r="K18" s="25"/>
      <c r="L18" s="19"/>
      <c r="M18" s="19"/>
      <c r="N18" s="19"/>
      <c r="O18" s="19"/>
      <c r="P18" s="19"/>
      <c r="Q18" s="19"/>
    </row>
    <row r="19" spans="1:17" ht="12.4" customHeight="1" x14ac:dyDescent="0.25">
      <c r="A19" s="13" t="s">
        <v>136</v>
      </c>
      <c r="B19" s="13">
        <f t="shared" si="1"/>
        <v>10</v>
      </c>
      <c r="C19" s="168"/>
      <c r="D19" s="194"/>
      <c r="E19" s="197"/>
      <c r="F19" s="20" t="s">
        <v>52</v>
      </c>
      <c r="G19" s="21" t="s">
        <v>4</v>
      </c>
      <c r="H19" s="22"/>
      <c r="I19" s="23">
        <v>30</v>
      </c>
      <c r="J19" s="24">
        <f t="shared" si="0"/>
        <v>0</v>
      </c>
      <c r="K19" s="25"/>
      <c r="L19" s="19"/>
      <c r="M19" s="19"/>
      <c r="N19" s="19"/>
      <c r="O19" s="19"/>
      <c r="P19" s="19"/>
      <c r="Q19" s="19"/>
    </row>
    <row r="20" spans="1:17" ht="12.4" customHeight="1" x14ac:dyDescent="0.25">
      <c r="A20" s="13" t="s">
        <v>136</v>
      </c>
      <c r="B20" s="13">
        <f t="shared" si="1"/>
        <v>11</v>
      </c>
      <c r="C20" s="168"/>
      <c r="D20" s="195"/>
      <c r="E20" s="198"/>
      <c r="F20" s="20" t="s">
        <v>209</v>
      </c>
      <c r="G20" s="21" t="s">
        <v>117</v>
      </c>
      <c r="H20" s="22"/>
      <c r="I20" s="23">
        <v>25</v>
      </c>
      <c r="J20" s="24">
        <f t="shared" si="0"/>
        <v>0</v>
      </c>
      <c r="K20" s="25"/>
      <c r="L20" s="19"/>
      <c r="M20" s="19"/>
      <c r="N20" s="19"/>
      <c r="O20" s="19"/>
      <c r="P20" s="19"/>
      <c r="Q20" s="19"/>
    </row>
    <row r="21" spans="1:17" ht="12.4" customHeight="1" x14ac:dyDescent="0.2">
      <c r="A21" s="13" t="s">
        <v>136</v>
      </c>
      <c r="B21" s="13">
        <f t="shared" si="1"/>
        <v>12</v>
      </c>
      <c r="C21" s="168"/>
      <c r="D21" s="237" t="s">
        <v>123</v>
      </c>
      <c r="E21" s="172" t="s">
        <v>21</v>
      </c>
      <c r="F21" s="27" t="s">
        <v>31</v>
      </c>
      <c r="G21" s="28" t="s">
        <v>4</v>
      </c>
      <c r="H21" s="29"/>
      <c r="I21" s="30">
        <v>60</v>
      </c>
      <c r="J21" s="24">
        <f t="shared" si="0"/>
        <v>0</v>
      </c>
      <c r="K21" s="19"/>
      <c r="L21" s="19"/>
      <c r="M21" s="19"/>
      <c r="N21" s="19"/>
      <c r="O21" s="19"/>
      <c r="P21" s="19"/>
      <c r="Q21" s="19"/>
    </row>
    <row r="22" spans="1:17" ht="12.4" customHeight="1" x14ac:dyDescent="0.2">
      <c r="A22" s="13" t="s">
        <v>136</v>
      </c>
      <c r="B22" s="13">
        <f t="shared" si="1"/>
        <v>13</v>
      </c>
      <c r="C22" s="168"/>
      <c r="D22" s="238"/>
      <c r="E22" s="173"/>
      <c r="F22" s="31" t="s">
        <v>56</v>
      </c>
      <c r="G22" s="32" t="s">
        <v>4</v>
      </c>
      <c r="H22" s="22"/>
      <c r="I22" s="23">
        <v>20</v>
      </c>
      <c r="J22" s="24">
        <f t="shared" si="0"/>
        <v>0</v>
      </c>
      <c r="K22" s="19"/>
      <c r="L22" s="19"/>
      <c r="M22" s="19"/>
      <c r="N22" s="19"/>
      <c r="O22" s="19"/>
      <c r="P22" s="19"/>
      <c r="Q22" s="19"/>
    </row>
    <row r="23" spans="1:17" ht="12.4" customHeight="1" x14ac:dyDescent="0.2">
      <c r="A23" s="13" t="s">
        <v>136</v>
      </c>
      <c r="B23" s="13">
        <f t="shared" si="1"/>
        <v>14</v>
      </c>
      <c r="C23" s="168"/>
      <c r="D23" s="238"/>
      <c r="E23" s="173"/>
      <c r="F23" s="31" t="s">
        <v>20</v>
      </c>
      <c r="G23" s="32" t="s">
        <v>4</v>
      </c>
      <c r="H23" s="22"/>
      <c r="I23" s="23">
        <v>50</v>
      </c>
      <c r="J23" s="24">
        <f t="shared" si="0"/>
        <v>0</v>
      </c>
      <c r="K23" s="19"/>
      <c r="L23" s="19"/>
      <c r="M23" s="19"/>
      <c r="N23" s="19"/>
      <c r="O23" s="19"/>
      <c r="P23" s="19"/>
      <c r="Q23" s="19"/>
    </row>
    <row r="24" spans="1:17" ht="12.4" customHeight="1" x14ac:dyDescent="0.2">
      <c r="A24" s="13" t="s">
        <v>136</v>
      </c>
      <c r="B24" s="13">
        <f t="shared" si="1"/>
        <v>15</v>
      </c>
      <c r="C24" s="168"/>
      <c r="D24" s="238"/>
      <c r="E24" s="173"/>
      <c r="F24" s="31" t="s">
        <v>13</v>
      </c>
      <c r="G24" s="32" t="s">
        <v>4</v>
      </c>
      <c r="H24" s="22"/>
      <c r="I24" s="23">
        <v>5</v>
      </c>
      <c r="J24" s="24">
        <f t="shared" si="0"/>
        <v>0</v>
      </c>
      <c r="K24" s="19"/>
      <c r="L24" s="19"/>
      <c r="M24" s="19"/>
      <c r="N24" s="19"/>
      <c r="O24" s="19"/>
      <c r="P24" s="19"/>
      <c r="Q24" s="19"/>
    </row>
    <row r="25" spans="1:17" ht="12.4" customHeight="1" x14ac:dyDescent="0.2">
      <c r="A25" s="13" t="s">
        <v>136</v>
      </c>
      <c r="B25" s="13">
        <f t="shared" si="1"/>
        <v>16</v>
      </c>
      <c r="C25" s="168"/>
      <c r="D25" s="238"/>
      <c r="E25" s="172" t="s">
        <v>94</v>
      </c>
      <c r="F25" s="27" t="s">
        <v>31</v>
      </c>
      <c r="G25" s="28" t="s">
        <v>4</v>
      </c>
      <c r="H25" s="29"/>
      <c r="I25" s="30">
        <v>30</v>
      </c>
      <c r="J25" s="24">
        <f t="shared" si="0"/>
        <v>0</v>
      </c>
      <c r="K25" s="19"/>
      <c r="L25" s="19"/>
      <c r="M25" s="19"/>
      <c r="N25" s="19"/>
      <c r="O25" s="19"/>
      <c r="P25" s="19"/>
      <c r="Q25" s="19"/>
    </row>
    <row r="26" spans="1:17" ht="12.4" customHeight="1" x14ac:dyDescent="0.2">
      <c r="A26" s="13" t="s">
        <v>136</v>
      </c>
      <c r="B26" s="13">
        <f t="shared" si="1"/>
        <v>17</v>
      </c>
      <c r="C26" s="168"/>
      <c r="D26" s="238"/>
      <c r="E26" s="173"/>
      <c r="F26" s="31" t="s">
        <v>56</v>
      </c>
      <c r="G26" s="32" t="s">
        <v>4</v>
      </c>
      <c r="H26" s="22"/>
      <c r="I26" s="23">
        <v>10</v>
      </c>
      <c r="J26" s="24">
        <f t="shared" si="0"/>
        <v>0</v>
      </c>
      <c r="K26" s="19"/>
      <c r="L26" s="19"/>
      <c r="M26" s="19"/>
      <c r="N26" s="19"/>
      <c r="O26" s="19"/>
      <c r="P26" s="19"/>
      <c r="Q26" s="19"/>
    </row>
    <row r="27" spans="1:17" ht="12.4" customHeight="1" x14ac:dyDescent="0.2">
      <c r="A27" s="13" t="s">
        <v>136</v>
      </c>
      <c r="B27" s="13">
        <f t="shared" si="1"/>
        <v>18</v>
      </c>
      <c r="C27" s="168"/>
      <c r="D27" s="238"/>
      <c r="E27" s="173"/>
      <c r="F27" s="31" t="s">
        <v>20</v>
      </c>
      <c r="G27" s="32" t="s">
        <v>4</v>
      </c>
      <c r="H27" s="22"/>
      <c r="I27" s="23">
        <v>15</v>
      </c>
      <c r="J27" s="24">
        <f t="shared" si="0"/>
        <v>0</v>
      </c>
      <c r="K27" s="19"/>
      <c r="L27" s="19"/>
      <c r="M27" s="19"/>
      <c r="N27" s="19"/>
      <c r="O27" s="19"/>
      <c r="P27" s="19"/>
      <c r="Q27" s="19"/>
    </row>
    <row r="28" spans="1:17" ht="12.4" customHeight="1" x14ac:dyDescent="0.2">
      <c r="A28" s="13" t="s">
        <v>136</v>
      </c>
      <c r="B28" s="13">
        <f t="shared" si="1"/>
        <v>19</v>
      </c>
      <c r="C28" s="168"/>
      <c r="D28" s="238"/>
      <c r="E28" s="173"/>
      <c r="F28" s="31" t="s">
        <v>13</v>
      </c>
      <c r="G28" s="32" t="s">
        <v>4</v>
      </c>
      <c r="H28" s="22"/>
      <c r="I28" s="23">
        <v>2</v>
      </c>
      <c r="J28" s="24">
        <f t="shared" si="0"/>
        <v>0</v>
      </c>
      <c r="K28" s="19"/>
      <c r="L28" s="19"/>
      <c r="M28" s="19"/>
      <c r="N28" s="19"/>
      <c r="O28" s="19"/>
      <c r="P28" s="19"/>
      <c r="Q28" s="19"/>
    </row>
    <row r="29" spans="1:17" ht="12.4" customHeight="1" x14ac:dyDescent="0.2">
      <c r="A29" s="13" t="s">
        <v>136</v>
      </c>
      <c r="B29" s="13">
        <f t="shared" si="1"/>
        <v>20</v>
      </c>
      <c r="C29" s="168"/>
      <c r="D29" s="170" t="s">
        <v>122</v>
      </c>
      <c r="E29" s="171"/>
      <c r="F29" s="20" t="s">
        <v>45</v>
      </c>
      <c r="G29" s="21" t="s">
        <v>4</v>
      </c>
      <c r="H29" s="22"/>
      <c r="I29" s="23">
        <v>60</v>
      </c>
      <c r="J29" s="24">
        <f t="shared" si="0"/>
        <v>0</v>
      </c>
      <c r="K29" s="19"/>
      <c r="L29" s="19"/>
      <c r="M29" s="19"/>
      <c r="N29" s="19"/>
      <c r="O29" s="19"/>
      <c r="P29" s="19"/>
      <c r="Q29" s="19"/>
    </row>
    <row r="30" spans="1:17" ht="12.4" customHeight="1" x14ac:dyDescent="0.2">
      <c r="A30" s="13" t="s">
        <v>136</v>
      </c>
      <c r="B30" s="13">
        <f t="shared" si="1"/>
        <v>21</v>
      </c>
      <c r="C30" s="168"/>
      <c r="D30" s="170"/>
      <c r="E30" s="171"/>
      <c r="F30" s="20" t="s">
        <v>142</v>
      </c>
      <c r="G30" s="21" t="s">
        <v>4</v>
      </c>
      <c r="H30" s="22"/>
      <c r="I30" s="23">
        <v>30</v>
      </c>
      <c r="J30" s="24">
        <f t="shared" si="0"/>
        <v>0</v>
      </c>
      <c r="K30" s="19"/>
      <c r="L30" s="19"/>
      <c r="M30" s="19"/>
      <c r="N30" s="19"/>
      <c r="O30" s="19"/>
      <c r="P30" s="19"/>
      <c r="Q30" s="19"/>
    </row>
    <row r="31" spans="1:17" ht="12.4" customHeight="1" x14ac:dyDescent="0.2">
      <c r="A31" s="13" t="s">
        <v>136</v>
      </c>
      <c r="B31" s="13">
        <f t="shared" si="1"/>
        <v>22</v>
      </c>
      <c r="C31" s="168"/>
      <c r="D31" s="241" t="s">
        <v>226</v>
      </c>
      <c r="E31" s="242"/>
      <c r="F31" s="31"/>
      <c r="G31" s="33" t="s">
        <v>4</v>
      </c>
      <c r="H31" s="22"/>
      <c r="I31" s="23"/>
      <c r="J31" s="24">
        <f t="shared" si="0"/>
        <v>0</v>
      </c>
      <c r="K31" s="19"/>
      <c r="L31" s="19"/>
      <c r="M31" s="19"/>
      <c r="N31" s="34"/>
      <c r="O31" s="19"/>
      <c r="P31" s="19"/>
      <c r="Q31" s="19"/>
    </row>
    <row r="32" spans="1:17" ht="12.4" customHeight="1" x14ac:dyDescent="0.2">
      <c r="A32" s="13" t="s">
        <v>136</v>
      </c>
      <c r="B32" s="13">
        <f>B31+1</f>
        <v>23</v>
      </c>
      <c r="C32" s="168"/>
      <c r="D32" s="243"/>
      <c r="E32" s="244"/>
      <c r="F32" s="31" t="s">
        <v>220</v>
      </c>
      <c r="G32" s="33" t="s">
        <v>4</v>
      </c>
      <c r="H32" s="22"/>
      <c r="I32" s="23">
        <v>500</v>
      </c>
      <c r="J32" s="24">
        <f t="shared" si="0"/>
        <v>0</v>
      </c>
      <c r="K32" s="19"/>
      <c r="L32" s="35"/>
      <c r="M32" s="19"/>
      <c r="N32" s="35"/>
      <c r="O32" s="19"/>
      <c r="P32" s="19"/>
      <c r="Q32" s="19"/>
    </row>
    <row r="33" spans="1:17" ht="12.4" customHeight="1" x14ac:dyDescent="0.25">
      <c r="A33" s="13" t="s">
        <v>136</v>
      </c>
      <c r="B33" s="36">
        <v>42392</v>
      </c>
      <c r="C33" s="168"/>
      <c r="D33" s="243"/>
      <c r="E33" s="244"/>
      <c r="F33" s="31" t="s">
        <v>219</v>
      </c>
      <c r="G33" s="33" t="s">
        <v>4</v>
      </c>
      <c r="H33" s="22"/>
      <c r="I33" s="23">
        <v>300</v>
      </c>
      <c r="J33" s="24">
        <f t="shared" si="0"/>
        <v>0</v>
      </c>
      <c r="K33" s="19"/>
      <c r="L33" s="19"/>
      <c r="M33" s="19"/>
      <c r="N33" s="35"/>
      <c r="O33" s="19"/>
      <c r="P33" s="19"/>
      <c r="Q33" s="19"/>
    </row>
    <row r="34" spans="1:17" ht="12.4" customHeight="1" x14ac:dyDescent="0.25">
      <c r="A34" s="13" t="s">
        <v>136</v>
      </c>
      <c r="B34" s="36">
        <v>42423</v>
      </c>
      <c r="C34" s="168"/>
      <c r="D34" s="243"/>
      <c r="E34" s="244"/>
      <c r="F34" s="31" t="s">
        <v>218</v>
      </c>
      <c r="G34" s="33" t="s">
        <v>4</v>
      </c>
      <c r="H34" s="22"/>
      <c r="I34" s="23">
        <v>380</v>
      </c>
      <c r="J34" s="24">
        <f t="shared" si="0"/>
        <v>0</v>
      </c>
      <c r="K34" s="19"/>
      <c r="L34" s="19"/>
      <c r="M34" s="19"/>
      <c r="N34" s="35"/>
      <c r="O34" s="19"/>
      <c r="P34" s="19"/>
      <c r="Q34" s="19"/>
    </row>
    <row r="35" spans="1:17" ht="12.4" customHeight="1" x14ac:dyDescent="0.2">
      <c r="A35" s="13" t="s">
        <v>136</v>
      </c>
      <c r="B35" s="13">
        <f>B32+1</f>
        <v>24</v>
      </c>
      <c r="C35" s="168"/>
      <c r="D35" s="243"/>
      <c r="E35" s="244"/>
      <c r="F35" s="31" t="s">
        <v>217</v>
      </c>
      <c r="G35" s="32" t="s">
        <v>4</v>
      </c>
      <c r="H35" s="22"/>
      <c r="I35" s="23">
        <v>150</v>
      </c>
      <c r="J35" s="24">
        <f t="shared" si="0"/>
        <v>0</v>
      </c>
      <c r="K35" s="19"/>
      <c r="L35" s="19"/>
      <c r="M35" s="19"/>
      <c r="N35" s="34"/>
      <c r="O35" s="19"/>
      <c r="P35" s="19"/>
      <c r="Q35" s="19"/>
    </row>
    <row r="36" spans="1:17" ht="12.4" customHeight="1" x14ac:dyDescent="0.2">
      <c r="A36" s="13" t="s">
        <v>136</v>
      </c>
      <c r="B36" s="13">
        <f t="shared" si="1"/>
        <v>25</v>
      </c>
      <c r="C36" s="168"/>
      <c r="D36" s="243"/>
      <c r="E36" s="244"/>
      <c r="F36" s="31" t="s">
        <v>221</v>
      </c>
      <c r="G36" s="33" t="s">
        <v>4</v>
      </c>
      <c r="H36" s="22"/>
      <c r="I36" s="23">
        <v>100</v>
      </c>
      <c r="J36" s="24">
        <f t="shared" si="0"/>
        <v>0</v>
      </c>
      <c r="K36" s="19"/>
      <c r="L36" s="19"/>
      <c r="M36" s="19"/>
      <c r="N36" s="34"/>
      <c r="O36" s="19"/>
      <c r="P36" s="19"/>
      <c r="Q36" s="19"/>
    </row>
    <row r="37" spans="1:17" ht="12.4" customHeight="1" x14ac:dyDescent="0.2">
      <c r="A37" s="13" t="s">
        <v>136</v>
      </c>
      <c r="B37" s="13">
        <f t="shared" si="1"/>
        <v>26</v>
      </c>
      <c r="C37" s="168"/>
      <c r="D37" s="243"/>
      <c r="E37" s="244"/>
      <c r="F37" s="31" t="s">
        <v>222</v>
      </c>
      <c r="G37" s="33" t="s">
        <v>4</v>
      </c>
      <c r="H37" s="22"/>
      <c r="I37" s="37">
        <v>30</v>
      </c>
      <c r="J37" s="38">
        <f t="shared" si="0"/>
        <v>0</v>
      </c>
      <c r="K37" s="19"/>
      <c r="L37" s="19"/>
      <c r="M37" s="19"/>
      <c r="N37" s="34"/>
      <c r="O37" s="19"/>
      <c r="P37" s="19"/>
      <c r="Q37" s="19"/>
    </row>
    <row r="38" spans="1:17" ht="12.4" customHeight="1" x14ac:dyDescent="0.2">
      <c r="A38" s="13" t="s">
        <v>136</v>
      </c>
      <c r="B38" s="13">
        <f t="shared" si="1"/>
        <v>27</v>
      </c>
      <c r="C38" s="168"/>
      <c r="D38" s="243"/>
      <c r="E38" s="244"/>
      <c r="F38" s="31" t="s">
        <v>223</v>
      </c>
      <c r="G38" s="32" t="s">
        <v>4</v>
      </c>
      <c r="H38" s="22"/>
      <c r="I38" s="37">
        <v>25</v>
      </c>
      <c r="J38" s="38">
        <f>MIN(H38*I38,125)</f>
        <v>0</v>
      </c>
      <c r="K38" s="19"/>
      <c r="L38" s="19"/>
      <c r="M38" s="19"/>
      <c r="N38" s="34"/>
      <c r="O38" s="19"/>
      <c r="P38" s="19"/>
      <c r="Q38" s="19"/>
    </row>
    <row r="39" spans="1:17" ht="12.4" customHeight="1" x14ac:dyDescent="0.2">
      <c r="A39" s="13" t="s">
        <v>136</v>
      </c>
      <c r="B39" s="13">
        <f t="shared" si="1"/>
        <v>28</v>
      </c>
      <c r="C39" s="168"/>
      <c r="D39" s="243"/>
      <c r="E39" s="244"/>
      <c r="F39" s="31" t="s">
        <v>224</v>
      </c>
      <c r="G39" s="33" t="s">
        <v>4</v>
      </c>
      <c r="H39" s="22"/>
      <c r="I39" s="37">
        <v>20</v>
      </c>
      <c r="J39" s="38">
        <f>MIN(H39*I39,100)</f>
        <v>0</v>
      </c>
      <c r="K39" s="19"/>
      <c r="L39" s="19"/>
      <c r="M39" s="19"/>
      <c r="N39" s="34"/>
      <c r="O39" s="19"/>
      <c r="P39" s="19"/>
      <c r="Q39" s="19"/>
    </row>
    <row r="40" spans="1:17" ht="12.4" customHeight="1" x14ac:dyDescent="0.2">
      <c r="A40" s="13" t="s">
        <v>136</v>
      </c>
      <c r="B40" s="13">
        <f t="shared" si="1"/>
        <v>29</v>
      </c>
      <c r="C40" s="168"/>
      <c r="D40" s="243"/>
      <c r="E40" s="244"/>
      <c r="F40" s="31" t="s">
        <v>225</v>
      </c>
      <c r="G40" s="33" t="s">
        <v>4</v>
      </c>
      <c r="H40" s="22"/>
      <c r="I40" s="37">
        <v>10</v>
      </c>
      <c r="J40" s="38">
        <f>MIN(H40*I40,50)</f>
        <v>0</v>
      </c>
      <c r="K40" s="19"/>
      <c r="L40" s="19"/>
      <c r="M40" s="19"/>
      <c r="N40" s="34"/>
      <c r="O40" s="19"/>
      <c r="P40" s="19"/>
      <c r="Q40" s="19"/>
    </row>
    <row r="41" spans="1:17" ht="12.4" customHeight="1" x14ac:dyDescent="0.2">
      <c r="A41" s="13" t="s">
        <v>136</v>
      </c>
      <c r="B41" s="13">
        <f t="shared" si="1"/>
        <v>30</v>
      </c>
      <c r="C41" s="168"/>
      <c r="D41" s="243"/>
      <c r="E41" s="244"/>
      <c r="F41" s="31" t="s">
        <v>195</v>
      </c>
      <c r="G41" s="32" t="s">
        <v>4</v>
      </c>
      <c r="H41" s="22"/>
      <c r="I41" s="37">
        <v>5</v>
      </c>
      <c r="J41" s="38">
        <f>MIN(H41*I41,25)</f>
        <v>0</v>
      </c>
      <c r="K41" s="19"/>
      <c r="L41" s="19"/>
      <c r="M41" s="19"/>
      <c r="N41" s="34"/>
      <c r="O41" s="19"/>
      <c r="P41" s="19"/>
      <c r="Q41" s="19"/>
    </row>
    <row r="42" spans="1:17" ht="12.4" customHeight="1" x14ac:dyDescent="0.2">
      <c r="A42" s="13" t="s">
        <v>136</v>
      </c>
      <c r="B42" s="13">
        <f t="shared" si="1"/>
        <v>31</v>
      </c>
      <c r="C42" s="168"/>
      <c r="D42" s="243"/>
      <c r="E42" s="244"/>
      <c r="F42" s="31" t="s">
        <v>86</v>
      </c>
      <c r="G42" s="32" t="s">
        <v>4</v>
      </c>
      <c r="H42" s="22"/>
      <c r="I42" s="39">
        <v>20</v>
      </c>
      <c r="J42" s="38">
        <f t="shared" ref="J42:J50" si="2">H42*I42</f>
        <v>0</v>
      </c>
      <c r="K42" s="19"/>
      <c r="L42" s="19"/>
      <c r="M42" s="19"/>
      <c r="N42" s="34"/>
      <c r="O42" s="19"/>
      <c r="P42" s="19"/>
      <c r="Q42" s="19"/>
    </row>
    <row r="43" spans="1:17" ht="12.4" customHeight="1" x14ac:dyDescent="0.2">
      <c r="A43" s="13" t="s">
        <v>136</v>
      </c>
      <c r="B43" s="13">
        <f t="shared" si="1"/>
        <v>32</v>
      </c>
      <c r="C43" s="168"/>
      <c r="D43" s="170" t="s">
        <v>5</v>
      </c>
      <c r="E43" s="207" t="s">
        <v>227</v>
      </c>
      <c r="F43" s="20" t="s">
        <v>228</v>
      </c>
      <c r="G43" s="21" t="s">
        <v>4</v>
      </c>
      <c r="H43" s="22"/>
      <c r="I43" s="37">
        <v>1000</v>
      </c>
      <c r="J43" s="38">
        <f t="shared" si="2"/>
        <v>0</v>
      </c>
      <c r="K43" s="19"/>
      <c r="L43" s="19"/>
      <c r="M43" s="19"/>
      <c r="N43" s="19"/>
      <c r="O43" s="19"/>
      <c r="P43" s="19"/>
      <c r="Q43" s="19"/>
    </row>
    <row r="44" spans="1:17" ht="12.4" customHeight="1" x14ac:dyDescent="0.2">
      <c r="A44" s="13" t="s">
        <v>136</v>
      </c>
      <c r="B44" s="13" t="s">
        <v>153</v>
      </c>
      <c r="C44" s="168"/>
      <c r="D44" s="170"/>
      <c r="E44" s="207"/>
      <c r="F44" s="20" t="s">
        <v>229</v>
      </c>
      <c r="G44" s="21" t="s">
        <v>4</v>
      </c>
      <c r="H44" s="22"/>
      <c r="I44" s="37">
        <v>500</v>
      </c>
      <c r="J44" s="38">
        <f t="shared" si="2"/>
        <v>0</v>
      </c>
      <c r="K44" s="19"/>
      <c r="L44" s="19"/>
      <c r="M44" s="19"/>
      <c r="N44" s="19"/>
      <c r="O44" s="19"/>
      <c r="P44" s="19"/>
      <c r="Q44" s="19"/>
    </row>
    <row r="45" spans="1:17" ht="12.4" customHeight="1" x14ac:dyDescent="0.2">
      <c r="A45" s="13" t="s">
        <v>136</v>
      </c>
      <c r="B45" s="13">
        <f>B43+1</f>
        <v>33</v>
      </c>
      <c r="C45" s="168"/>
      <c r="D45" s="170"/>
      <c r="E45" s="207"/>
      <c r="F45" s="20" t="s">
        <v>230</v>
      </c>
      <c r="G45" s="21" t="s">
        <v>4</v>
      </c>
      <c r="H45" s="22"/>
      <c r="I45" s="37">
        <v>800</v>
      </c>
      <c r="J45" s="38">
        <f t="shared" si="2"/>
        <v>0</v>
      </c>
      <c r="K45" s="19"/>
      <c r="L45" s="19"/>
      <c r="M45" s="19"/>
      <c r="N45" s="19"/>
      <c r="O45" s="19"/>
      <c r="P45" s="19"/>
      <c r="Q45" s="19"/>
    </row>
    <row r="46" spans="1:17" ht="12.4" customHeight="1" x14ac:dyDescent="0.2">
      <c r="A46" s="13" t="s">
        <v>136</v>
      </c>
      <c r="B46" s="13" t="s">
        <v>152</v>
      </c>
      <c r="C46" s="168"/>
      <c r="D46" s="170"/>
      <c r="E46" s="207"/>
      <c r="F46" s="20" t="s">
        <v>231</v>
      </c>
      <c r="G46" s="21" t="s">
        <v>4</v>
      </c>
      <c r="H46" s="22"/>
      <c r="I46" s="37">
        <v>400</v>
      </c>
      <c r="J46" s="38">
        <f t="shared" si="2"/>
        <v>0</v>
      </c>
      <c r="K46" s="19"/>
      <c r="L46" s="19"/>
      <c r="M46" s="19"/>
      <c r="N46" s="19"/>
      <c r="O46" s="19"/>
      <c r="P46" s="19"/>
      <c r="Q46" s="19"/>
    </row>
    <row r="47" spans="1:17" ht="12.4" customHeight="1" x14ac:dyDescent="0.2">
      <c r="A47" s="13" t="s">
        <v>136</v>
      </c>
      <c r="B47" s="13">
        <f>B45+1</f>
        <v>34</v>
      </c>
      <c r="C47" s="168"/>
      <c r="D47" s="170"/>
      <c r="E47" s="207"/>
      <c r="F47" s="20" t="s">
        <v>232</v>
      </c>
      <c r="G47" s="21" t="s">
        <v>4</v>
      </c>
      <c r="H47" s="22"/>
      <c r="I47" s="37">
        <v>30</v>
      </c>
      <c r="J47" s="38">
        <f t="shared" si="2"/>
        <v>0</v>
      </c>
      <c r="K47" s="19"/>
      <c r="L47" s="19"/>
      <c r="M47" s="19"/>
      <c r="N47" s="19"/>
      <c r="O47" s="19"/>
      <c r="P47" s="19"/>
      <c r="Q47" s="19"/>
    </row>
    <row r="48" spans="1:17" ht="12.4" customHeight="1" x14ac:dyDescent="0.2">
      <c r="A48" s="13" t="s">
        <v>136</v>
      </c>
      <c r="B48" s="13">
        <f t="shared" si="1"/>
        <v>35</v>
      </c>
      <c r="C48" s="168"/>
      <c r="D48" s="170"/>
      <c r="E48" s="207"/>
      <c r="F48" s="20" t="s">
        <v>233</v>
      </c>
      <c r="G48" s="21" t="s">
        <v>4</v>
      </c>
      <c r="H48" s="22"/>
      <c r="I48" s="37">
        <v>600</v>
      </c>
      <c r="J48" s="38">
        <f t="shared" si="2"/>
        <v>0</v>
      </c>
      <c r="K48" s="19"/>
      <c r="L48" s="19"/>
      <c r="M48" s="19"/>
      <c r="N48" s="19"/>
      <c r="O48" s="19"/>
      <c r="P48" s="19"/>
      <c r="Q48" s="19"/>
    </row>
    <row r="49" spans="1:17" ht="12.4" customHeight="1" x14ac:dyDescent="0.2">
      <c r="A49" s="13" t="s">
        <v>136</v>
      </c>
      <c r="B49" s="13" t="s">
        <v>151</v>
      </c>
      <c r="C49" s="168"/>
      <c r="D49" s="170"/>
      <c r="E49" s="207"/>
      <c r="F49" s="20" t="s">
        <v>234</v>
      </c>
      <c r="G49" s="21" t="s">
        <v>4</v>
      </c>
      <c r="H49" s="22"/>
      <c r="I49" s="37">
        <v>300</v>
      </c>
      <c r="J49" s="38">
        <f t="shared" si="2"/>
        <v>0</v>
      </c>
      <c r="K49" s="19"/>
      <c r="L49" s="19"/>
      <c r="M49" s="19"/>
      <c r="N49" s="19"/>
      <c r="O49" s="19"/>
      <c r="P49" s="19"/>
      <c r="Q49" s="19"/>
    </row>
    <row r="50" spans="1:17" ht="12.4" customHeight="1" x14ac:dyDescent="0.2">
      <c r="A50" s="13" t="s">
        <v>136</v>
      </c>
      <c r="B50" s="13">
        <f>B48+1</f>
        <v>36</v>
      </c>
      <c r="C50" s="168"/>
      <c r="D50" s="170"/>
      <c r="E50" s="207"/>
      <c r="F50" s="20" t="s">
        <v>235</v>
      </c>
      <c r="G50" s="21" t="s">
        <v>4</v>
      </c>
      <c r="H50" s="22"/>
      <c r="I50" s="37">
        <v>100</v>
      </c>
      <c r="J50" s="38">
        <f t="shared" si="2"/>
        <v>0</v>
      </c>
      <c r="K50" s="19"/>
      <c r="L50" s="19"/>
      <c r="M50" s="19"/>
      <c r="N50" s="34"/>
      <c r="O50" s="19"/>
      <c r="P50" s="19"/>
      <c r="Q50" s="19"/>
    </row>
    <row r="51" spans="1:17" ht="12.4" customHeight="1" x14ac:dyDescent="0.2">
      <c r="A51" s="13" t="s">
        <v>136</v>
      </c>
      <c r="B51" s="13">
        <f>B50+1</f>
        <v>37</v>
      </c>
      <c r="C51" s="168"/>
      <c r="D51" s="170"/>
      <c r="E51" s="207"/>
      <c r="F51" s="20" t="s">
        <v>236</v>
      </c>
      <c r="G51" s="40" t="s">
        <v>4</v>
      </c>
      <c r="H51" s="22"/>
      <c r="I51" s="37">
        <v>10</v>
      </c>
      <c r="J51" s="38">
        <f>MIN(H51*I51,50)</f>
        <v>0</v>
      </c>
      <c r="K51" s="19"/>
      <c r="L51" s="19"/>
      <c r="M51" s="19"/>
      <c r="N51" s="34"/>
      <c r="O51" s="19"/>
      <c r="P51" s="19"/>
      <c r="Q51" s="19"/>
    </row>
    <row r="52" spans="1:17" ht="12.4" customHeight="1" x14ac:dyDescent="0.2">
      <c r="A52" s="13" t="s">
        <v>136</v>
      </c>
      <c r="B52" s="13">
        <f t="shared" si="1"/>
        <v>38</v>
      </c>
      <c r="C52" s="168"/>
      <c r="D52" s="170"/>
      <c r="E52" s="207"/>
      <c r="F52" s="20" t="s">
        <v>237</v>
      </c>
      <c r="G52" s="41" t="s">
        <v>4</v>
      </c>
      <c r="H52" s="22"/>
      <c r="I52" s="37">
        <v>50</v>
      </c>
      <c r="J52" s="38">
        <f t="shared" ref="J52:J83" si="3">H52*I52</f>
        <v>0</v>
      </c>
      <c r="K52" s="19"/>
      <c r="L52" s="19"/>
      <c r="M52" s="19"/>
      <c r="N52" s="34"/>
      <c r="O52" s="19"/>
      <c r="P52" s="19"/>
      <c r="Q52" s="19"/>
    </row>
    <row r="53" spans="1:17" ht="12.4" customHeight="1" x14ac:dyDescent="0.2">
      <c r="A53" s="13" t="s">
        <v>136</v>
      </c>
      <c r="B53" s="13">
        <f t="shared" si="1"/>
        <v>39</v>
      </c>
      <c r="C53" s="168"/>
      <c r="D53" s="170"/>
      <c r="E53" s="207" t="s">
        <v>42</v>
      </c>
      <c r="F53" s="20" t="s">
        <v>239</v>
      </c>
      <c r="G53" s="21" t="s">
        <v>4</v>
      </c>
      <c r="H53" s="22"/>
      <c r="I53" s="23">
        <v>20</v>
      </c>
      <c r="J53" s="24">
        <f t="shared" si="3"/>
        <v>0</v>
      </c>
      <c r="K53" s="19"/>
      <c r="L53" s="19"/>
      <c r="M53" s="19"/>
      <c r="N53" s="19"/>
      <c r="O53" s="19"/>
      <c r="P53" s="19"/>
      <c r="Q53" s="19"/>
    </row>
    <row r="54" spans="1:17" ht="12.4" customHeight="1" x14ac:dyDescent="0.2">
      <c r="A54" s="13" t="s">
        <v>136</v>
      </c>
      <c r="B54" s="13">
        <f t="shared" si="1"/>
        <v>40</v>
      </c>
      <c r="C54" s="168"/>
      <c r="D54" s="170"/>
      <c r="E54" s="207"/>
      <c r="F54" s="20" t="s">
        <v>238</v>
      </c>
      <c r="G54" s="21" t="s">
        <v>4</v>
      </c>
      <c r="H54" s="22"/>
      <c r="I54" s="23">
        <v>15</v>
      </c>
      <c r="J54" s="24">
        <f t="shared" si="3"/>
        <v>0</v>
      </c>
      <c r="K54" s="19"/>
      <c r="L54" s="19"/>
      <c r="M54" s="19"/>
      <c r="N54" s="19"/>
      <c r="O54" s="19"/>
      <c r="P54" s="19"/>
      <c r="Q54" s="19"/>
    </row>
    <row r="55" spans="1:17" ht="12.4" customHeight="1" x14ac:dyDescent="0.2">
      <c r="A55" s="13" t="s">
        <v>136</v>
      </c>
      <c r="B55" s="13">
        <f t="shared" si="1"/>
        <v>41</v>
      </c>
      <c r="C55" s="168"/>
      <c r="D55" s="170"/>
      <c r="E55" s="207"/>
      <c r="F55" s="20" t="s">
        <v>240</v>
      </c>
      <c r="G55" s="21" t="s">
        <v>4</v>
      </c>
      <c r="H55" s="22"/>
      <c r="I55" s="23">
        <v>10</v>
      </c>
      <c r="J55" s="24">
        <f t="shared" si="3"/>
        <v>0</v>
      </c>
      <c r="K55" s="19"/>
      <c r="L55" s="19"/>
      <c r="M55" s="19"/>
      <c r="N55" s="19"/>
      <c r="O55" s="19"/>
      <c r="P55" s="19"/>
      <c r="Q55" s="19"/>
    </row>
    <row r="56" spans="1:17" ht="12.4" customHeight="1" x14ac:dyDescent="0.2">
      <c r="A56" s="13" t="s">
        <v>136</v>
      </c>
      <c r="B56" s="13">
        <f t="shared" si="1"/>
        <v>42</v>
      </c>
      <c r="C56" s="168"/>
      <c r="D56" s="170"/>
      <c r="E56" s="207"/>
      <c r="F56" s="20" t="s">
        <v>241</v>
      </c>
      <c r="G56" s="21" t="s">
        <v>4</v>
      </c>
      <c r="H56" s="22"/>
      <c r="I56" s="23">
        <v>10</v>
      </c>
      <c r="J56" s="24">
        <f t="shared" si="3"/>
        <v>0</v>
      </c>
      <c r="K56" s="19"/>
      <c r="L56" s="19"/>
      <c r="M56" s="19"/>
      <c r="N56" s="19"/>
      <c r="O56" s="19"/>
      <c r="P56" s="19"/>
      <c r="Q56" s="19"/>
    </row>
    <row r="57" spans="1:17" ht="12.4" customHeight="1" x14ac:dyDescent="0.2">
      <c r="A57" s="13" t="s">
        <v>136</v>
      </c>
      <c r="B57" s="13">
        <f t="shared" si="1"/>
        <v>43</v>
      </c>
      <c r="C57" s="168"/>
      <c r="D57" s="170"/>
      <c r="E57" s="207"/>
      <c r="F57" s="20" t="s">
        <v>242</v>
      </c>
      <c r="G57" s="21" t="s">
        <v>4</v>
      </c>
      <c r="H57" s="22"/>
      <c r="I57" s="23">
        <v>5</v>
      </c>
      <c r="J57" s="24">
        <f t="shared" si="3"/>
        <v>0</v>
      </c>
      <c r="K57" s="19"/>
      <c r="L57" s="19"/>
      <c r="M57" s="19"/>
      <c r="N57" s="19"/>
      <c r="O57" s="19"/>
      <c r="P57" s="19"/>
      <c r="Q57" s="19"/>
    </row>
    <row r="58" spans="1:17" ht="12.4" customHeight="1" x14ac:dyDescent="0.2">
      <c r="A58" s="13" t="s">
        <v>136</v>
      </c>
      <c r="B58" s="13">
        <f t="shared" si="1"/>
        <v>44</v>
      </c>
      <c r="C58" s="168"/>
      <c r="D58" s="156" t="s">
        <v>22</v>
      </c>
      <c r="E58" s="172" t="s">
        <v>132</v>
      </c>
      <c r="F58" s="31" t="s">
        <v>243</v>
      </c>
      <c r="G58" s="32" t="s">
        <v>14</v>
      </c>
      <c r="H58" s="22"/>
      <c r="I58" s="23">
        <v>80</v>
      </c>
      <c r="J58" s="24">
        <f t="shared" si="3"/>
        <v>0</v>
      </c>
      <c r="K58" s="19"/>
      <c r="L58" s="19"/>
      <c r="M58" s="19"/>
      <c r="N58" s="19"/>
      <c r="O58" s="19"/>
      <c r="P58" s="19"/>
      <c r="Q58" s="19"/>
    </row>
    <row r="59" spans="1:17" ht="12.4" customHeight="1" x14ac:dyDescent="0.2">
      <c r="A59" s="13" t="s">
        <v>136</v>
      </c>
      <c r="B59" s="13">
        <f t="shared" si="1"/>
        <v>45</v>
      </c>
      <c r="C59" s="168"/>
      <c r="D59" s="156"/>
      <c r="E59" s="173"/>
      <c r="F59" s="31" t="s">
        <v>244</v>
      </c>
      <c r="G59" s="32" t="s">
        <v>14</v>
      </c>
      <c r="H59" s="22"/>
      <c r="I59" s="23">
        <v>50</v>
      </c>
      <c r="J59" s="24">
        <f t="shared" si="3"/>
        <v>0</v>
      </c>
      <c r="K59" s="19"/>
      <c r="L59" s="19"/>
      <c r="M59" s="19"/>
      <c r="N59" s="19"/>
      <c r="O59" s="19"/>
      <c r="P59" s="19"/>
      <c r="Q59" s="19"/>
    </row>
    <row r="60" spans="1:17" ht="12.4" customHeight="1" x14ac:dyDescent="0.2">
      <c r="A60" s="13" t="s">
        <v>136</v>
      </c>
      <c r="B60" s="13">
        <f t="shared" si="1"/>
        <v>46</v>
      </c>
      <c r="C60" s="168"/>
      <c r="D60" s="156"/>
      <c r="E60" s="173"/>
      <c r="F60" s="31" t="s">
        <v>245</v>
      </c>
      <c r="G60" s="32" t="s">
        <v>14</v>
      </c>
      <c r="H60" s="22"/>
      <c r="I60" s="23">
        <v>80</v>
      </c>
      <c r="J60" s="24">
        <f t="shared" si="3"/>
        <v>0</v>
      </c>
      <c r="K60" s="19"/>
      <c r="L60" s="19"/>
      <c r="M60" s="19"/>
      <c r="N60" s="19"/>
      <c r="O60" s="19"/>
      <c r="P60" s="19"/>
      <c r="Q60" s="19"/>
    </row>
    <row r="61" spans="1:17" ht="12.4" customHeight="1" x14ac:dyDescent="0.2">
      <c r="A61" s="13" t="s">
        <v>136</v>
      </c>
      <c r="B61" s="13">
        <f t="shared" si="1"/>
        <v>47</v>
      </c>
      <c r="C61" s="168"/>
      <c r="D61" s="156"/>
      <c r="E61" s="173"/>
      <c r="F61" s="31" t="s">
        <v>246</v>
      </c>
      <c r="G61" s="32" t="s">
        <v>14</v>
      </c>
      <c r="H61" s="22"/>
      <c r="I61" s="23">
        <v>50</v>
      </c>
      <c r="J61" s="24">
        <f t="shared" si="3"/>
        <v>0</v>
      </c>
      <c r="K61" s="19"/>
      <c r="L61" s="19"/>
      <c r="M61" s="19"/>
      <c r="N61" s="19"/>
      <c r="O61" s="19"/>
      <c r="P61" s="19"/>
      <c r="Q61" s="19"/>
    </row>
    <row r="62" spans="1:17" ht="12.4" customHeight="1" x14ac:dyDescent="0.2">
      <c r="A62" s="13" t="s">
        <v>136</v>
      </c>
      <c r="B62" s="13" t="s">
        <v>154</v>
      </c>
      <c r="C62" s="168"/>
      <c r="D62" s="156"/>
      <c r="E62" s="174"/>
      <c r="F62" s="31" t="s">
        <v>247</v>
      </c>
      <c r="G62" s="32" t="s">
        <v>14</v>
      </c>
      <c r="H62" s="22"/>
      <c r="I62" s="23">
        <v>5</v>
      </c>
      <c r="J62" s="24">
        <f t="shared" si="3"/>
        <v>0</v>
      </c>
      <c r="K62" s="19"/>
      <c r="L62" s="19"/>
      <c r="M62" s="19"/>
      <c r="N62" s="19"/>
      <c r="O62" s="19"/>
      <c r="P62" s="19"/>
      <c r="Q62" s="19"/>
    </row>
    <row r="63" spans="1:17" ht="12.4" customHeight="1" x14ac:dyDescent="0.2">
      <c r="A63" s="13" t="s">
        <v>136</v>
      </c>
      <c r="B63" s="13">
        <f>B61+1</f>
        <v>48</v>
      </c>
      <c r="C63" s="168"/>
      <c r="D63" s="156"/>
      <c r="E63" s="187" t="s">
        <v>43</v>
      </c>
      <c r="F63" s="31" t="s">
        <v>248</v>
      </c>
      <c r="G63" s="32" t="s">
        <v>14</v>
      </c>
      <c r="H63" s="22"/>
      <c r="I63" s="23">
        <v>5</v>
      </c>
      <c r="J63" s="24">
        <f t="shared" si="3"/>
        <v>0</v>
      </c>
      <c r="K63" s="19"/>
      <c r="L63" s="19"/>
      <c r="M63" s="19"/>
      <c r="N63" s="19"/>
      <c r="O63" s="19"/>
      <c r="P63" s="19"/>
      <c r="Q63" s="19"/>
    </row>
    <row r="64" spans="1:17" ht="12.4" customHeight="1" x14ac:dyDescent="0.2">
      <c r="A64" s="13" t="s">
        <v>136</v>
      </c>
      <c r="B64" s="13">
        <f t="shared" si="1"/>
        <v>49</v>
      </c>
      <c r="C64" s="168"/>
      <c r="D64" s="156"/>
      <c r="E64" s="187"/>
      <c r="F64" s="31" t="s">
        <v>249</v>
      </c>
      <c r="G64" s="32" t="s">
        <v>14</v>
      </c>
      <c r="H64" s="22"/>
      <c r="I64" s="23">
        <v>2</v>
      </c>
      <c r="J64" s="24">
        <f t="shared" si="3"/>
        <v>0</v>
      </c>
      <c r="K64" s="19"/>
      <c r="L64" s="19"/>
      <c r="M64" s="19"/>
      <c r="N64" s="19"/>
      <c r="O64" s="19"/>
      <c r="P64" s="19"/>
      <c r="Q64" s="19"/>
    </row>
    <row r="65" spans="1:17" ht="12.4" customHeight="1" x14ac:dyDescent="0.2">
      <c r="A65" s="13" t="s">
        <v>136</v>
      </c>
      <c r="B65" s="13">
        <f t="shared" si="1"/>
        <v>50</v>
      </c>
      <c r="C65" s="168"/>
      <c r="D65" s="156"/>
      <c r="E65" s="187"/>
      <c r="F65" s="31" t="s">
        <v>251</v>
      </c>
      <c r="G65" s="32" t="s">
        <v>14</v>
      </c>
      <c r="H65" s="22"/>
      <c r="I65" s="23">
        <v>5</v>
      </c>
      <c r="J65" s="24">
        <f t="shared" si="3"/>
        <v>0</v>
      </c>
      <c r="K65" s="19"/>
      <c r="L65" s="19"/>
      <c r="M65" s="19"/>
      <c r="N65" s="19"/>
      <c r="O65" s="19"/>
      <c r="P65" s="19"/>
      <c r="Q65" s="19"/>
    </row>
    <row r="66" spans="1:17" ht="12.4" customHeight="1" x14ac:dyDescent="0.2">
      <c r="A66" s="13" t="s">
        <v>136</v>
      </c>
      <c r="B66" s="13">
        <f t="shared" si="1"/>
        <v>51</v>
      </c>
      <c r="C66" s="168"/>
      <c r="D66" s="156"/>
      <c r="E66" s="187"/>
      <c r="F66" s="31" t="s">
        <v>250</v>
      </c>
      <c r="G66" s="32" t="s">
        <v>14</v>
      </c>
      <c r="H66" s="22"/>
      <c r="I66" s="23">
        <v>2</v>
      </c>
      <c r="J66" s="24">
        <f t="shared" si="3"/>
        <v>0</v>
      </c>
      <c r="K66" s="19"/>
      <c r="L66" s="19"/>
      <c r="M66" s="19"/>
      <c r="N66" s="19"/>
      <c r="O66" s="19"/>
      <c r="P66" s="19"/>
      <c r="Q66" s="19"/>
    </row>
    <row r="67" spans="1:17" ht="12.4" customHeight="1" x14ac:dyDescent="0.2">
      <c r="A67" s="13" t="s">
        <v>136</v>
      </c>
      <c r="B67" s="13">
        <f t="shared" si="1"/>
        <v>52</v>
      </c>
      <c r="C67" s="168"/>
      <c r="D67" s="156"/>
      <c r="E67" s="187"/>
      <c r="F67" s="42" t="s">
        <v>252</v>
      </c>
      <c r="G67" s="43" t="s">
        <v>14</v>
      </c>
      <c r="H67" s="44"/>
      <c r="I67" s="45">
        <v>5</v>
      </c>
      <c r="J67" s="24">
        <f t="shared" si="3"/>
        <v>0</v>
      </c>
      <c r="K67" s="19"/>
      <c r="L67" s="19"/>
      <c r="M67" s="19"/>
      <c r="N67" s="19"/>
      <c r="O67" s="19"/>
      <c r="P67" s="19"/>
      <c r="Q67" s="19"/>
    </row>
    <row r="68" spans="1:17" ht="12.4" customHeight="1" x14ac:dyDescent="0.2">
      <c r="A68" s="13" t="s">
        <v>136</v>
      </c>
      <c r="B68" s="13">
        <f t="shared" si="1"/>
        <v>53</v>
      </c>
      <c r="C68" s="168"/>
      <c r="D68" s="156"/>
      <c r="E68" s="187"/>
      <c r="F68" s="46" t="s">
        <v>253</v>
      </c>
      <c r="G68" s="32" t="s">
        <v>14</v>
      </c>
      <c r="H68" s="22"/>
      <c r="I68" s="23">
        <v>2</v>
      </c>
      <c r="J68" s="24">
        <f t="shared" si="3"/>
        <v>0</v>
      </c>
      <c r="K68" s="19"/>
      <c r="L68" s="19"/>
      <c r="M68" s="19"/>
      <c r="N68" s="19"/>
      <c r="O68" s="19"/>
      <c r="P68" s="19"/>
      <c r="Q68" s="19"/>
    </row>
    <row r="69" spans="1:17" ht="12.4" customHeight="1" x14ac:dyDescent="0.2">
      <c r="A69" s="13" t="s">
        <v>136</v>
      </c>
      <c r="B69" s="13">
        <f t="shared" si="1"/>
        <v>54</v>
      </c>
      <c r="C69" s="168"/>
      <c r="D69" s="236" t="s">
        <v>125</v>
      </c>
      <c r="E69" s="207" t="s">
        <v>126</v>
      </c>
      <c r="F69" s="106" t="s">
        <v>254</v>
      </c>
      <c r="G69" s="21" t="s">
        <v>4</v>
      </c>
      <c r="H69" s="22"/>
      <c r="I69" s="23">
        <v>150</v>
      </c>
      <c r="J69" s="24">
        <f t="shared" si="3"/>
        <v>0</v>
      </c>
      <c r="K69" s="19"/>
      <c r="L69" s="19"/>
      <c r="M69" s="19"/>
      <c r="N69" s="19"/>
      <c r="O69" s="19"/>
      <c r="P69" s="19"/>
      <c r="Q69" s="19"/>
    </row>
    <row r="70" spans="1:17" ht="12.4" customHeight="1" x14ac:dyDescent="0.2">
      <c r="A70" s="13" t="s">
        <v>136</v>
      </c>
      <c r="B70" s="13">
        <f t="shared" si="1"/>
        <v>55</v>
      </c>
      <c r="C70" s="168"/>
      <c r="D70" s="194"/>
      <c r="E70" s="207"/>
      <c r="F70" s="107" t="s">
        <v>255</v>
      </c>
      <c r="G70" s="21" t="s">
        <v>4</v>
      </c>
      <c r="H70" s="22"/>
      <c r="I70" s="23">
        <v>90</v>
      </c>
      <c r="J70" s="24">
        <f t="shared" si="3"/>
        <v>0</v>
      </c>
      <c r="K70" s="19"/>
      <c r="L70" s="19"/>
      <c r="M70" s="19"/>
      <c r="N70" s="19"/>
      <c r="O70" s="19"/>
      <c r="P70" s="19"/>
      <c r="Q70" s="19"/>
    </row>
    <row r="71" spans="1:17" ht="12.4" customHeight="1" x14ac:dyDescent="0.2">
      <c r="A71" s="13" t="s">
        <v>136</v>
      </c>
      <c r="B71" s="13">
        <f t="shared" si="1"/>
        <v>56</v>
      </c>
      <c r="C71" s="168"/>
      <c r="D71" s="194"/>
      <c r="E71" s="207" t="s">
        <v>127</v>
      </c>
      <c r="F71" s="106" t="s">
        <v>256</v>
      </c>
      <c r="G71" s="21" t="s">
        <v>4</v>
      </c>
      <c r="H71" s="22"/>
      <c r="I71" s="23">
        <v>85</v>
      </c>
      <c r="J71" s="24">
        <f t="shared" si="3"/>
        <v>0</v>
      </c>
      <c r="K71" s="19"/>
      <c r="L71" s="19"/>
      <c r="M71" s="19"/>
      <c r="N71" s="19"/>
      <c r="O71" s="19"/>
      <c r="P71" s="19"/>
      <c r="Q71" s="19"/>
    </row>
    <row r="72" spans="1:17" ht="12.4" customHeight="1" x14ac:dyDescent="0.2">
      <c r="A72" s="13" t="s">
        <v>136</v>
      </c>
      <c r="B72" s="13">
        <f t="shared" si="1"/>
        <v>57</v>
      </c>
      <c r="C72" s="168"/>
      <c r="D72" s="194"/>
      <c r="E72" s="207"/>
      <c r="F72" s="107" t="s">
        <v>257</v>
      </c>
      <c r="G72" s="21" t="s">
        <v>4</v>
      </c>
      <c r="H72" s="22"/>
      <c r="I72" s="23">
        <v>60</v>
      </c>
      <c r="J72" s="24">
        <f t="shared" si="3"/>
        <v>0</v>
      </c>
      <c r="K72" s="19"/>
      <c r="L72" s="19"/>
      <c r="M72" s="19"/>
      <c r="N72" s="19"/>
      <c r="O72" s="19"/>
      <c r="P72" s="19"/>
      <c r="Q72" s="19"/>
    </row>
    <row r="73" spans="1:17" ht="12.4" customHeight="1" x14ac:dyDescent="0.2">
      <c r="A73" s="13" t="s">
        <v>136</v>
      </c>
      <c r="B73" s="13">
        <f t="shared" si="1"/>
        <v>58</v>
      </c>
      <c r="C73" s="168"/>
      <c r="D73" s="194"/>
      <c r="E73" s="207" t="s">
        <v>128</v>
      </c>
      <c r="F73" s="107" t="s">
        <v>258</v>
      </c>
      <c r="G73" s="21" t="s">
        <v>4</v>
      </c>
      <c r="H73" s="22"/>
      <c r="I73" s="23">
        <v>55</v>
      </c>
      <c r="J73" s="24">
        <f t="shared" si="3"/>
        <v>0</v>
      </c>
      <c r="K73" s="19"/>
      <c r="L73" s="19"/>
      <c r="M73" s="19"/>
      <c r="N73" s="19"/>
      <c r="O73" s="19"/>
      <c r="P73" s="19"/>
      <c r="Q73" s="19"/>
    </row>
    <row r="74" spans="1:17" ht="12.4" customHeight="1" x14ac:dyDescent="0.2">
      <c r="A74" s="13" t="s">
        <v>136</v>
      </c>
      <c r="B74" s="13">
        <f t="shared" si="1"/>
        <v>59</v>
      </c>
      <c r="C74" s="168"/>
      <c r="D74" s="195"/>
      <c r="E74" s="207"/>
      <c r="F74" s="107" t="s">
        <v>259</v>
      </c>
      <c r="G74" s="21" t="s">
        <v>4</v>
      </c>
      <c r="H74" s="22"/>
      <c r="I74" s="23">
        <v>40</v>
      </c>
      <c r="J74" s="24">
        <f t="shared" si="3"/>
        <v>0</v>
      </c>
      <c r="K74" s="19"/>
      <c r="L74" s="19"/>
      <c r="M74" s="19"/>
      <c r="N74" s="19"/>
      <c r="O74" s="19"/>
      <c r="P74" s="19"/>
      <c r="Q74" s="19"/>
    </row>
    <row r="75" spans="1:17" ht="12.4" customHeight="1" x14ac:dyDescent="0.2">
      <c r="A75" s="13" t="s">
        <v>136</v>
      </c>
      <c r="B75" s="13">
        <f t="shared" si="1"/>
        <v>60</v>
      </c>
      <c r="C75" s="168"/>
      <c r="D75" s="241" t="s">
        <v>58</v>
      </c>
      <c r="E75" s="242"/>
      <c r="F75" s="47" t="s">
        <v>260</v>
      </c>
      <c r="G75" s="32" t="s">
        <v>4</v>
      </c>
      <c r="H75" s="22"/>
      <c r="I75" s="23">
        <v>10</v>
      </c>
      <c r="J75" s="24">
        <f t="shared" si="3"/>
        <v>0</v>
      </c>
      <c r="K75" s="19"/>
      <c r="L75" s="19"/>
      <c r="M75" s="19"/>
      <c r="N75" s="19"/>
      <c r="O75" s="19"/>
      <c r="P75" s="19"/>
      <c r="Q75" s="19"/>
    </row>
    <row r="76" spans="1:17" ht="12.4" customHeight="1" x14ac:dyDescent="0.2">
      <c r="A76" s="13" t="s">
        <v>136</v>
      </c>
      <c r="B76" s="13">
        <f t="shared" si="1"/>
        <v>61</v>
      </c>
      <c r="C76" s="168"/>
      <c r="D76" s="243"/>
      <c r="E76" s="244"/>
      <c r="F76" s="48" t="s">
        <v>150</v>
      </c>
      <c r="G76" s="32" t="s">
        <v>4</v>
      </c>
      <c r="H76" s="22"/>
      <c r="I76" s="23">
        <v>5</v>
      </c>
      <c r="J76" s="24">
        <f t="shared" si="3"/>
        <v>0</v>
      </c>
      <c r="K76" s="49"/>
      <c r="L76" s="19"/>
      <c r="M76" s="19"/>
      <c r="N76" s="19"/>
      <c r="O76" s="19"/>
      <c r="P76" s="19"/>
      <c r="Q76" s="19"/>
    </row>
    <row r="77" spans="1:17" ht="12.4" customHeight="1" x14ac:dyDescent="0.2">
      <c r="A77" s="13" t="s">
        <v>136</v>
      </c>
      <c r="B77" s="13">
        <f t="shared" si="1"/>
        <v>62</v>
      </c>
      <c r="C77" s="168"/>
      <c r="D77" s="243"/>
      <c r="E77" s="244"/>
      <c r="F77" s="50" t="s">
        <v>261</v>
      </c>
      <c r="G77" s="32" t="s">
        <v>4</v>
      </c>
      <c r="H77" s="22"/>
      <c r="I77" s="23">
        <v>5</v>
      </c>
      <c r="J77" s="24">
        <f t="shared" si="3"/>
        <v>0</v>
      </c>
      <c r="K77" s="51"/>
      <c r="L77" s="19"/>
      <c r="M77" s="19"/>
      <c r="N77" s="19"/>
      <c r="O77" s="19"/>
      <c r="P77" s="19"/>
      <c r="Q77" s="19"/>
    </row>
    <row r="78" spans="1:17" ht="12.4" customHeight="1" x14ac:dyDescent="0.2">
      <c r="A78" s="13" t="s">
        <v>136</v>
      </c>
      <c r="B78" s="13">
        <f t="shared" si="1"/>
        <v>63</v>
      </c>
      <c r="C78" s="168"/>
      <c r="D78" s="243"/>
      <c r="E78" s="244"/>
      <c r="F78" s="50" t="s">
        <v>262</v>
      </c>
      <c r="G78" s="32" t="s">
        <v>4</v>
      </c>
      <c r="H78" s="22"/>
      <c r="I78" s="23">
        <v>1</v>
      </c>
      <c r="J78" s="24">
        <f t="shared" si="3"/>
        <v>0</v>
      </c>
      <c r="K78" s="51"/>
      <c r="L78" s="19"/>
      <c r="M78" s="19"/>
      <c r="N78" s="19"/>
      <c r="O78" s="19"/>
      <c r="P78" s="19"/>
      <c r="Q78" s="19"/>
    </row>
    <row r="79" spans="1:17" ht="12.4" customHeight="1" x14ac:dyDescent="0.2">
      <c r="A79" s="13" t="s">
        <v>136</v>
      </c>
      <c r="B79" s="13">
        <f t="shared" si="1"/>
        <v>64</v>
      </c>
      <c r="C79" s="168"/>
      <c r="D79" s="243"/>
      <c r="E79" s="244"/>
      <c r="F79" s="47" t="s">
        <v>263</v>
      </c>
      <c r="G79" s="32" t="s">
        <v>4</v>
      </c>
      <c r="H79" s="22"/>
      <c r="I79" s="23">
        <v>2</v>
      </c>
      <c r="J79" s="24">
        <f t="shared" si="3"/>
        <v>0</v>
      </c>
      <c r="K79" s="51"/>
      <c r="L79" s="19"/>
      <c r="M79" s="19"/>
      <c r="N79" s="19"/>
      <c r="O79" s="19"/>
      <c r="P79" s="19"/>
      <c r="Q79" s="19"/>
    </row>
    <row r="80" spans="1:17" ht="12.4" customHeight="1" x14ac:dyDescent="0.2">
      <c r="A80" s="13" t="s">
        <v>136</v>
      </c>
      <c r="B80" s="13">
        <f t="shared" si="1"/>
        <v>65</v>
      </c>
      <c r="C80" s="168"/>
      <c r="D80" s="243"/>
      <c r="E80" s="244"/>
      <c r="F80" s="47" t="s">
        <v>264</v>
      </c>
      <c r="G80" s="32" t="s">
        <v>4</v>
      </c>
      <c r="H80" s="22"/>
      <c r="I80" s="23">
        <v>2</v>
      </c>
      <c r="J80" s="24">
        <f t="shared" si="3"/>
        <v>0</v>
      </c>
      <c r="K80" s="51"/>
      <c r="L80" s="19"/>
      <c r="M80" s="19"/>
      <c r="N80" s="19"/>
      <c r="O80" s="19"/>
      <c r="P80" s="19"/>
      <c r="Q80" s="19"/>
    </row>
    <row r="81" spans="1:17" ht="12.4" customHeight="1" x14ac:dyDescent="0.2">
      <c r="A81" s="13" t="s">
        <v>136</v>
      </c>
      <c r="B81" s="13">
        <f t="shared" si="1"/>
        <v>66</v>
      </c>
      <c r="C81" s="168"/>
      <c r="D81" s="243"/>
      <c r="E81" s="244"/>
      <c r="F81" s="47" t="s">
        <v>265</v>
      </c>
      <c r="G81" s="32" t="s">
        <v>4</v>
      </c>
      <c r="H81" s="22"/>
      <c r="I81" s="23">
        <v>1</v>
      </c>
      <c r="J81" s="24">
        <f t="shared" si="3"/>
        <v>0</v>
      </c>
      <c r="K81" s="51"/>
      <c r="L81" s="19"/>
      <c r="M81" s="19"/>
      <c r="N81" s="19"/>
      <c r="O81" s="19"/>
      <c r="P81" s="19"/>
      <c r="Q81" s="19"/>
    </row>
    <row r="82" spans="1:17" ht="12.4" customHeight="1" x14ac:dyDescent="0.2">
      <c r="A82" s="13" t="s">
        <v>136</v>
      </c>
      <c r="B82" s="13">
        <f t="shared" ref="B82:B143" si="4">B81+1</f>
        <v>67</v>
      </c>
      <c r="C82" s="168"/>
      <c r="D82" s="247"/>
      <c r="E82" s="248"/>
      <c r="F82" s="47"/>
      <c r="G82" s="32" t="s">
        <v>4</v>
      </c>
      <c r="H82" s="22"/>
      <c r="I82" s="23">
        <v>1</v>
      </c>
      <c r="J82" s="24">
        <f t="shared" si="3"/>
        <v>0</v>
      </c>
      <c r="K82" s="51"/>
      <c r="L82" s="19"/>
      <c r="M82" s="19"/>
      <c r="N82" s="19"/>
      <c r="O82" s="19"/>
      <c r="P82" s="19"/>
      <c r="Q82" s="19"/>
    </row>
    <row r="83" spans="1:17" ht="12.4" customHeight="1" x14ac:dyDescent="0.2">
      <c r="A83" s="13" t="s">
        <v>136</v>
      </c>
      <c r="B83" s="13">
        <f t="shared" si="4"/>
        <v>68</v>
      </c>
      <c r="C83" s="168"/>
      <c r="D83" s="163" t="s">
        <v>59</v>
      </c>
      <c r="E83" s="164"/>
      <c r="F83" s="20" t="s">
        <v>67</v>
      </c>
      <c r="G83" s="21" t="s">
        <v>4</v>
      </c>
      <c r="H83" s="22"/>
      <c r="I83" s="23">
        <v>30</v>
      </c>
      <c r="J83" s="24">
        <f t="shared" si="3"/>
        <v>0</v>
      </c>
      <c r="K83" s="51"/>
      <c r="L83" s="19"/>
      <c r="M83" s="19"/>
      <c r="N83" s="19"/>
      <c r="O83" s="19"/>
      <c r="P83" s="19"/>
      <c r="Q83" s="19"/>
    </row>
    <row r="84" spans="1:17" ht="12.4" customHeight="1" x14ac:dyDescent="0.2">
      <c r="A84" s="13" t="s">
        <v>136</v>
      </c>
      <c r="B84" s="13">
        <f t="shared" si="4"/>
        <v>69</v>
      </c>
      <c r="C84" s="168"/>
      <c r="D84" s="165"/>
      <c r="E84" s="166"/>
      <c r="F84" s="20" t="s">
        <v>68</v>
      </c>
      <c r="G84" s="21" t="s">
        <v>4</v>
      </c>
      <c r="H84" s="22"/>
      <c r="I84" s="23">
        <v>30</v>
      </c>
      <c r="J84" s="24">
        <f t="shared" ref="J84:J101" si="5">H84*I84</f>
        <v>0</v>
      </c>
      <c r="K84" s="51"/>
      <c r="L84" s="19"/>
      <c r="M84" s="19"/>
      <c r="N84" s="19"/>
      <c r="O84" s="19"/>
      <c r="P84" s="19"/>
      <c r="Q84" s="19"/>
    </row>
    <row r="85" spans="1:17" ht="12.4" customHeight="1" x14ac:dyDescent="0.2">
      <c r="A85" s="13" t="s">
        <v>136</v>
      </c>
      <c r="B85" s="13">
        <f t="shared" si="4"/>
        <v>70</v>
      </c>
      <c r="C85" s="168"/>
      <c r="D85" s="237" t="s">
        <v>193</v>
      </c>
      <c r="E85" s="242"/>
      <c r="F85" s="53" t="s">
        <v>10</v>
      </c>
      <c r="G85" s="43" t="s">
        <v>4</v>
      </c>
      <c r="H85" s="54"/>
      <c r="I85" s="55">
        <v>20</v>
      </c>
      <c r="J85" s="24">
        <f t="shared" si="5"/>
        <v>0</v>
      </c>
      <c r="K85" s="51"/>
      <c r="L85" s="51"/>
      <c r="M85" s="19"/>
      <c r="N85" s="19"/>
      <c r="O85" s="19"/>
      <c r="P85" s="19"/>
      <c r="Q85" s="19"/>
    </row>
    <row r="86" spans="1:17" ht="12.4" customHeight="1" x14ac:dyDescent="0.2">
      <c r="A86" s="13" t="s">
        <v>136</v>
      </c>
      <c r="B86" s="13">
        <f t="shared" si="4"/>
        <v>71</v>
      </c>
      <c r="C86" s="168"/>
      <c r="D86" s="238"/>
      <c r="E86" s="244"/>
      <c r="F86" s="31" t="s">
        <v>23</v>
      </c>
      <c r="G86" s="32" t="s">
        <v>4</v>
      </c>
      <c r="H86" s="29"/>
      <c r="I86" s="30">
        <v>10</v>
      </c>
      <c r="J86" s="24">
        <f t="shared" si="5"/>
        <v>0</v>
      </c>
      <c r="K86" s="51"/>
      <c r="L86" s="51"/>
      <c r="M86" s="19"/>
      <c r="N86" s="19"/>
      <c r="O86" s="19"/>
      <c r="P86" s="19"/>
      <c r="Q86" s="19"/>
    </row>
    <row r="87" spans="1:17" ht="12.4" customHeight="1" x14ac:dyDescent="0.2">
      <c r="A87" s="13" t="s">
        <v>136</v>
      </c>
      <c r="B87" s="13">
        <f t="shared" si="4"/>
        <v>72</v>
      </c>
      <c r="C87" s="168"/>
      <c r="D87" s="238"/>
      <c r="E87" s="244"/>
      <c r="F87" s="31" t="s">
        <v>11</v>
      </c>
      <c r="G87" s="32" t="s">
        <v>4</v>
      </c>
      <c r="H87" s="29"/>
      <c r="I87" s="30">
        <v>10</v>
      </c>
      <c r="J87" s="24">
        <f t="shared" si="5"/>
        <v>0</v>
      </c>
      <c r="K87" s="51"/>
      <c r="L87" s="51"/>
      <c r="M87" s="19"/>
      <c r="N87" s="19"/>
      <c r="O87" s="19"/>
      <c r="P87" s="19"/>
      <c r="Q87" s="19"/>
    </row>
    <row r="88" spans="1:17" ht="12.4" customHeight="1" x14ac:dyDescent="0.2">
      <c r="A88" s="13" t="s">
        <v>136</v>
      </c>
      <c r="B88" s="13">
        <f t="shared" si="4"/>
        <v>73</v>
      </c>
      <c r="C88" s="168"/>
      <c r="D88" s="249"/>
      <c r="E88" s="248"/>
      <c r="F88" s="31" t="s">
        <v>12</v>
      </c>
      <c r="G88" s="32" t="s">
        <v>4</v>
      </c>
      <c r="H88" s="29"/>
      <c r="I88" s="23">
        <v>5</v>
      </c>
      <c r="J88" s="24">
        <f t="shared" si="5"/>
        <v>0</v>
      </c>
      <c r="K88" s="51"/>
      <c r="L88" s="51"/>
      <c r="M88" s="19"/>
      <c r="N88" s="19"/>
      <c r="O88" s="19"/>
      <c r="P88" s="19"/>
      <c r="Q88" s="19"/>
    </row>
    <row r="89" spans="1:17" ht="12.4" customHeight="1" x14ac:dyDescent="0.2">
      <c r="A89" s="13" t="s">
        <v>136</v>
      </c>
      <c r="B89" s="13">
        <f t="shared" si="4"/>
        <v>74</v>
      </c>
      <c r="C89" s="168"/>
      <c r="D89" s="236" t="s">
        <v>66</v>
      </c>
      <c r="E89" s="164"/>
      <c r="F89" s="56" t="s">
        <v>69</v>
      </c>
      <c r="G89" s="21" t="s">
        <v>4</v>
      </c>
      <c r="H89" s="22"/>
      <c r="I89" s="23">
        <v>200</v>
      </c>
      <c r="J89" s="24">
        <f t="shared" si="5"/>
        <v>0</v>
      </c>
      <c r="K89" s="51"/>
      <c r="L89" s="51"/>
      <c r="M89" s="19"/>
      <c r="N89" s="19"/>
      <c r="O89" s="19"/>
      <c r="P89" s="19"/>
      <c r="Q89" s="19"/>
    </row>
    <row r="90" spans="1:17" ht="12.4" customHeight="1" x14ac:dyDescent="0.2">
      <c r="A90" s="13" t="s">
        <v>136</v>
      </c>
      <c r="B90" s="13">
        <f t="shared" si="4"/>
        <v>75</v>
      </c>
      <c r="C90" s="168"/>
      <c r="D90" s="194"/>
      <c r="E90" s="166"/>
      <c r="F90" s="56" t="s">
        <v>70</v>
      </c>
      <c r="G90" s="21" t="s">
        <v>4</v>
      </c>
      <c r="H90" s="22"/>
      <c r="I90" s="23">
        <v>150</v>
      </c>
      <c r="J90" s="24">
        <f t="shared" si="5"/>
        <v>0</v>
      </c>
      <c r="K90" s="51"/>
      <c r="L90" s="51"/>
      <c r="M90" s="19"/>
      <c r="N90" s="19"/>
      <c r="O90" s="19"/>
      <c r="P90" s="19"/>
      <c r="Q90" s="19"/>
    </row>
    <row r="91" spans="1:17" ht="12.4" customHeight="1" x14ac:dyDescent="0.2">
      <c r="A91" s="13" t="s">
        <v>136</v>
      </c>
      <c r="B91" s="13">
        <f t="shared" si="4"/>
        <v>76</v>
      </c>
      <c r="C91" s="168"/>
      <c r="D91" s="194"/>
      <c r="E91" s="166"/>
      <c r="F91" s="56" t="s">
        <v>71</v>
      </c>
      <c r="G91" s="21" t="s">
        <v>4</v>
      </c>
      <c r="H91" s="22"/>
      <c r="I91" s="23">
        <v>100</v>
      </c>
      <c r="J91" s="24">
        <f t="shared" si="5"/>
        <v>0</v>
      </c>
      <c r="K91" s="51"/>
      <c r="L91" s="51"/>
      <c r="M91" s="19"/>
      <c r="N91" s="19"/>
      <c r="O91" s="19"/>
      <c r="P91" s="19"/>
      <c r="Q91" s="19"/>
    </row>
    <row r="92" spans="1:17" ht="12.4" customHeight="1" x14ac:dyDescent="0.2">
      <c r="A92" s="13" t="s">
        <v>136</v>
      </c>
      <c r="B92" s="13">
        <f t="shared" si="4"/>
        <v>77</v>
      </c>
      <c r="C92" s="168"/>
      <c r="D92" s="194"/>
      <c r="E92" s="166"/>
      <c r="F92" s="56" t="s">
        <v>72</v>
      </c>
      <c r="G92" s="21" t="s">
        <v>4</v>
      </c>
      <c r="H92" s="22"/>
      <c r="I92" s="23">
        <v>100</v>
      </c>
      <c r="J92" s="24">
        <f t="shared" si="5"/>
        <v>0</v>
      </c>
      <c r="K92" s="49"/>
      <c r="L92" s="51"/>
      <c r="M92" s="19"/>
      <c r="N92" s="19"/>
      <c r="O92" s="19"/>
      <c r="P92" s="19"/>
      <c r="Q92" s="19"/>
    </row>
    <row r="93" spans="1:17" ht="12.4" customHeight="1" x14ac:dyDescent="0.2">
      <c r="A93" s="13" t="s">
        <v>136</v>
      </c>
      <c r="B93" s="13">
        <f t="shared" si="4"/>
        <v>78</v>
      </c>
      <c r="C93" s="168"/>
      <c r="D93" s="194"/>
      <c r="E93" s="166"/>
      <c r="F93" s="56" t="s">
        <v>73</v>
      </c>
      <c r="G93" s="21" t="s">
        <v>4</v>
      </c>
      <c r="H93" s="22"/>
      <c r="I93" s="23">
        <v>80</v>
      </c>
      <c r="J93" s="24">
        <f t="shared" si="5"/>
        <v>0</v>
      </c>
      <c r="K93" s="57"/>
      <c r="L93" s="51"/>
      <c r="M93" s="19"/>
      <c r="N93" s="19"/>
      <c r="O93" s="19"/>
      <c r="P93" s="19"/>
      <c r="Q93" s="19"/>
    </row>
    <row r="94" spans="1:17" ht="12.4" customHeight="1" x14ac:dyDescent="0.2">
      <c r="A94" s="13" t="s">
        <v>136</v>
      </c>
      <c r="B94" s="13">
        <f t="shared" si="4"/>
        <v>79</v>
      </c>
      <c r="C94" s="168"/>
      <c r="D94" s="194"/>
      <c r="E94" s="166"/>
      <c r="F94" s="56" t="s">
        <v>61</v>
      </c>
      <c r="G94" s="21" t="s">
        <v>4</v>
      </c>
      <c r="H94" s="22"/>
      <c r="I94" s="23">
        <v>100</v>
      </c>
      <c r="J94" s="24">
        <f t="shared" si="5"/>
        <v>0</v>
      </c>
      <c r="K94" s="51"/>
      <c r="L94" s="51"/>
      <c r="M94" s="19"/>
      <c r="N94" s="19"/>
      <c r="O94" s="19"/>
      <c r="P94" s="19"/>
      <c r="Q94" s="19"/>
    </row>
    <row r="95" spans="1:17" ht="12.4" customHeight="1" x14ac:dyDescent="0.2">
      <c r="A95" s="13" t="s">
        <v>136</v>
      </c>
      <c r="B95" s="13">
        <f t="shared" si="4"/>
        <v>80</v>
      </c>
      <c r="C95" s="168"/>
      <c r="D95" s="194"/>
      <c r="E95" s="166"/>
      <c r="F95" s="58" t="s">
        <v>62</v>
      </c>
      <c r="G95" s="21" t="s">
        <v>4</v>
      </c>
      <c r="H95" s="22"/>
      <c r="I95" s="23">
        <v>50</v>
      </c>
      <c r="J95" s="24">
        <f t="shared" si="5"/>
        <v>0</v>
      </c>
      <c r="K95" s="51"/>
      <c r="L95" s="51"/>
      <c r="M95" s="19"/>
      <c r="N95" s="19"/>
      <c r="O95" s="19"/>
      <c r="P95" s="19"/>
      <c r="Q95" s="19"/>
    </row>
    <row r="96" spans="1:17" ht="12.4" customHeight="1" x14ac:dyDescent="0.2">
      <c r="A96" s="13" t="s">
        <v>136</v>
      </c>
      <c r="B96" s="13">
        <f t="shared" si="4"/>
        <v>81</v>
      </c>
      <c r="C96" s="168"/>
      <c r="D96" s="194"/>
      <c r="E96" s="166"/>
      <c r="F96" s="56" t="s">
        <v>74</v>
      </c>
      <c r="G96" s="21" t="s">
        <v>4</v>
      </c>
      <c r="H96" s="22"/>
      <c r="I96" s="23">
        <v>50</v>
      </c>
      <c r="J96" s="24">
        <f t="shared" si="5"/>
        <v>0</v>
      </c>
      <c r="K96" s="51"/>
      <c r="L96" s="51"/>
      <c r="M96" s="19"/>
      <c r="N96" s="19"/>
      <c r="O96" s="19"/>
      <c r="P96" s="19"/>
      <c r="Q96" s="19"/>
    </row>
    <row r="97" spans="1:17" ht="12.4" customHeight="1" x14ac:dyDescent="0.2">
      <c r="A97" s="13" t="s">
        <v>136</v>
      </c>
      <c r="B97" s="13">
        <f t="shared" si="4"/>
        <v>82</v>
      </c>
      <c r="C97" s="168"/>
      <c r="D97" s="194"/>
      <c r="E97" s="166"/>
      <c r="F97" s="56" t="s">
        <v>75</v>
      </c>
      <c r="G97" s="21" t="s">
        <v>4</v>
      </c>
      <c r="H97" s="22"/>
      <c r="I97" s="23">
        <v>50</v>
      </c>
      <c r="J97" s="24">
        <f t="shared" si="5"/>
        <v>0</v>
      </c>
      <c r="K97" s="51"/>
      <c r="L97" s="51"/>
      <c r="M97" s="19"/>
      <c r="N97" s="19"/>
      <c r="O97" s="19"/>
      <c r="P97" s="19"/>
      <c r="Q97" s="19"/>
    </row>
    <row r="98" spans="1:17" ht="12.4" customHeight="1" x14ac:dyDescent="0.2">
      <c r="A98" s="13" t="s">
        <v>136</v>
      </c>
      <c r="B98" s="13">
        <f t="shared" si="4"/>
        <v>83</v>
      </c>
      <c r="C98" s="168"/>
      <c r="D98" s="194"/>
      <c r="E98" s="166"/>
      <c r="F98" s="56" t="s">
        <v>76</v>
      </c>
      <c r="G98" s="21" t="s">
        <v>4</v>
      </c>
      <c r="H98" s="22"/>
      <c r="I98" s="23">
        <v>50</v>
      </c>
      <c r="J98" s="24">
        <f t="shared" si="5"/>
        <v>0</v>
      </c>
      <c r="K98" s="51"/>
      <c r="L98" s="51"/>
      <c r="M98" s="19"/>
      <c r="N98" s="19"/>
      <c r="O98" s="19"/>
      <c r="P98" s="19"/>
      <c r="Q98" s="19"/>
    </row>
    <row r="99" spans="1:17" ht="12.4" customHeight="1" x14ac:dyDescent="0.2">
      <c r="A99" s="13" t="s">
        <v>136</v>
      </c>
      <c r="B99" s="13">
        <f t="shared" si="4"/>
        <v>84</v>
      </c>
      <c r="C99" s="168"/>
      <c r="D99" s="194"/>
      <c r="E99" s="166"/>
      <c r="F99" s="56" t="s">
        <v>77</v>
      </c>
      <c r="G99" s="21" t="s">
        <v>4</v>
      </c>
      <c r="H99" s="22"/>
      <c r="I99" s="23">
        <v>50</v>
      </c>
      <c r="J99" s="24">
        <f t="shared" si="5"/>
        <v>0</v>
      </c>
      <c r="K99" s="57"/>
      <c r="L99" s="51"/>
      <c r="M99" s="19"/>
      <c r="N99" s="19"/>
      <c r="O99" s="19"/>
      <c r="P99" s="19"/>
      <c r="Q99" s="19"/>
    </row>
    <row r="100" spans="1:17" ht="12.4" customHeight="1" x14ac:dyDescent="0.2">
      <c r="A100" s="13" t="s">
        <v>136</v>
      </c>
      <c r="B100" s="13">
        <f t="shared" si="4"/>
        <v>85</v>
      </c>
      <c r="C100" s="168"/>
      <c r="D100" s="194"/>
      <c r="E100" s="166"/>
      <c r="F100" s="59" t="s">
        <v>100</v>
      </c>
      <c r="G100" s="60" t="s">
        <v>4</v>
      </c>
      <c r="H100" s="22"/>
      <c r="I100" s="23">
        <v>100</v>
      </c>
      <c r="J100" s="24">
        <f t="shared" si="5"/>
        <v>0</v>
      </c>
      <c r="K100" s="49"/>
      <c r="L100" s="51"/>
      <c r="M100" s="19"/>
      <c r="N100" s="19"/>
      <c r="O100" s="19"/>
      <c r="P100" s="19"/>
      <c r="Q100" s="19"/>
    </row>
    <row r="101" spans="1:17" ht="12.4" customHeight="1" thickBot="1" x14ac:dyDescent="0.25">
      <c r="A101" s="13" t="s">
        <v>136</v>
      </c>
      <c r="B101" s="13">
        <f t="shared" si="4"/>
        <v>86</v>
      </c>
      <c r="C101" s="168"/>
      <c r="D101" s="194"/>
      <c r="E101" s="166"/>
      <c r="F101" s="59" t="s">
        <v>101</v>
      </c>
      <c r="G101" s="60" t="s">
        <v>4</v>
      </c>
      <c r="H101" s="29"/>
      <c r="I101" s="30">
        <v>50</v>
      </c>
      <c r="J101" s="64">
        <f t="shared" si="5"/>
        <v>0</v>
      </c>
      <c r="K101" s="49"/>
      <c r="L101" s="51"/>
      <c r="M101" s="19"/>
      <c r="N101" s="19"/>
      <c r="O101" s="19"/>
      <c r="P101" s="19"/>
      <c r="Q101" s="19"/>
    </row>
    <row r="102" spans="1:17" ht="16.5" customHeight="1" thickBot="1" x14ac:dyDescent="0.35">
      <c r="A102" s="13" t="s">
        <v>136</v>
      </c>
      <c r="B102" s="13">
        <f t="shared" si="4"/>
        <v>87</v>
      </c>
      <c r="C102" s="175" t="s">
        <v>80</v>
      </c>
      <c r="D102" s="176"/>
      <c r="E102" s="176"/>
      <c r="F102" s="176"/>
      <c r="G102" s="116"/>
      <c r="H102" s="117"/>
      <c r="I102" s="118"/>
      <c r="J102" s="67">
        <f>SUM(J8:J101)</f>
        <v>0</v>
      </c>
      <c r="K102" s="49"/>
      <c r="L102" s="51"/>
      <c r="M102" s="19"/>
      <c r="N102" s="19"/>
      <c r="O102" s="19"/>
      <c r="P102" s="19"/>
      <c r="Q102" s="19"/>
    </row>
    <row r="103" spans="1:17" ht="12" customHeight="1" thickBot="1" x14ac:dyDescent="0.35">
      <c r="A103" s="13"/>
      <c r="B103" s="13"/>
      <c r="C103" s="108"/>
      <c r="D103" s="108"/>
      <c r="E103" s="108"/>
      <c r="F103" s="108"/>
      <c r="G103" s="109"/>
      <c r="H103" s="110"/>
      <c r="I103" s="111"/>
      <c r="J103" s="110"/>
      <c r="K103" s="49"/>
      <c r="L103" s="51"/>
      <c r="M103" s="19"/>
      <c r="N103" s="19"/>
      <c r="O103" s="19"/>
      <c r="P103" s="19"/>
      <c r="Q103" s="19"/>
    </row>
    <row r="104" spans="1:17" ht="12.4" customHeight="1" x14ac:dyDescent="0.2">
      <c r="A104" s="13" t="s">
        <v>137</v>
      </c>
      <c r="B104" s="13">
        <v>1</v>
      </c>
      <c r="C104" s="167" t="s">
        <v>102</v>
      </c>
      <c r="D104" s="185" t="s">
        <v>57</v>
      </c>
      <c r="E104" s="186"/>
      <c r="F104" s="68" t="s">
        <v>266</v>
      </c>
      <c r="G104" s="112" t="s">
        <v>14</v>
      </c>
      <c r="H104" s="16"/>
      <c r="I104" s="17">
        <v>50</v>
      </c>
      <c r="J104" s="113">
        <f t="shared" ref="J104:J133" si="6">H104*I104</f>
        <v>0</v>
      </c>
      <c r="K104" s="51"/>
      <c r="L104" s="51"/>
      <c r="M104" s="19"/>
      <c r="N104" s="19"/>
      <c r="O104" s="19"/>
      <c r="P104" s="19"/>
      <c r="Q104" s="19"/>
    </row>
    <row r="105" spans="1:17" ht="12.4" customHeight="1" x14ac:dyDescent="0.2">
      <c r="A105" s="13" t="s">
        <v>137</v>
      </c>
      <c r="B105" s="13">
        <f t="shared" si="4"/>
        <v>2</v>
      </c>
      <c r="C105" s="168"/>
      <c r="D105" s="156"/>
      <c r="E105" s="187"/>
      <c r="F105" s="31" t="s">
        <v>267</v>
      </c>
      <c r="G105" s="32" t="s">
        <v>14</v>
      </c>
      <c r="H105" s="22"/>
      <c r="I105" s="23">
        <v>35</v>
      </c>
      <c r="J105" s="24">
        <f t="shared" si="6"/>
        <v>0</v>
      </c>
      <c r="K105" s="51"/>
      <c r="L105" s="51"/>
      <c r="M105" s="19"/>
      <c r="N105" s="19"/>
      <c r="O105" s="19"/>
      <c r="P105" s="19"/>
      <c r="Q105" s="19"/>
    </row>
    <row r="106" spans="1:17" ht="12.4" customHeight="1" x14ac:dyDescent="0.2">
      <c r="A106" s="13" t="s">
        <v>137</v>
      </c>
      <c r="B106" s="13">
        <f t="shared" si="4"/>
        <v>3</v>
      </c>
      <c r="C106" s="168"/>
      <c r="D106" s="170" t="s">
        <v>30</v>
      </c>
      <c r="E106" s="207"/>
      <c r="F106" s="20" t="s">
        <v>268</v>
      </c>
      <c r="G106" s="21" t="s">
        <v>14</v>
      </c>
      <c r="H106" s="22"/>
      <c r="I106" s="23">
        <v>40</v>
      </c>
      <c r="J106" s="24">
        <f t="shared" si="6"/>
        <v>0</v>
      </c>
      <c r="K106" s="51"/>
      <c r="L106" s="51"/>
      <c r="M106" s="19"/>
      <c r="N106" s="19"/>
      <c r="O106" s="19"/>
      <c r="P106" s="19"/>
      <c r="Q106" s="19"/>
    </row>
    <row r="107" spans="1:17" ht="12.4" customHeight="1" x14ac:dyDescent="0.2">
      <c r="A107" s="13"/>
      <c r="B107" s="13"/>
      <c r="C107" s="168"/>
      <c r="D107" s="170"/>
      <c r="E107" s="207"/>
      <c r="F107" s="20" t="s">
        <v>269</v>
      </c>
      <c r="G107" s="21" t="s">
        <v>14</v>
      </c>
      <c r="H107" s="22"/>
      <c r="I107" s="23">
        <v>30</v>
      </c>
      <c r="J107" s="24"/>
      <c r="K107" s="51"/>
      <c r="L107" s="51"/>
      <c r="M107" s="19"/>
      <c r="N107" s="19"/>
      <c r="O107" s="19"/>
      <c r="P107" s="19"/>
      <c r="Q107" s="19"/>
    </row>
    <row r="108" spans="1:17" ht="12.4" customHeight="1" x14ac:dyDescent="0.2">
      <c r="A108" s="13" t="s">
        <v>137</v>
      </c>
      <c r="B108" s="13">
        <f>B106+1</f>
        <v>4</v>
      </c>
      <c r="C108" s="168"/>
      <c r="D108" s="170"/>
      <c r="E108" s="207"/>
      <c r="F108" s="20" t="s">
        <v>270</v>
      </c>
      <c r="G108" s="21" t="s">
        <v>14</v>
      </c>
      <c r="H108" s="22"/>
      <c r="I108" s="23">
        <v>20</v>
      </c>
      <c r="J108" s="24">
        <f t="shared" si="6"/>
        <v>0</v>
      </c>
      <c r="K108" s="19"/>
      <c r="L108" s="19"/>
      <c r="M108" s="19"/>
      <c r="N108" s="19"/>
      <c r="O108" s="19"/>
      <c r="P108" s="19"/>
      <c r="Q108" s="19"/>
    </row>
    <row r="109" spans="1:17" ht="12.4" customHeight="1" x14ac:dyDescent="0.25">
      <c r="A109" s="13" t="s">
        <v>137</v>
      </c>
      <c r="B109" s="13">
        <f t="shared" si="4"/>
        <v>5</v>
      </c>
      <c r="C109" s="168"/>
      <c r="D109" s="156" t="s">
        <v>44</v>
      </c>
      <c r="E109" s="157"/>
      <c r="F109" s="31" t="s">
        <v>6</v>
      </c>
      <c r="G109" s="32" t="s">
        <v>4</v>
      </c>
      <c r="H109" s="22"/>
      <c r="I109" s="23">
        <v>40</v>
      </c>
      <c r="J109" s="24">
        <f t="shared" si="6"/>
        <v>0</v>
      </c>
      <c r="K109" s="25"/>
      <c r="L109" s="19"/>
      <c r="M109" s="19"/>
      <c r="N109" s="19"/>
      <c r="O109" s="19"/>
      <c r="P109" s="19"/>
      <c r="Q109" s="19"/>
    </row>
    <row r="110" spans="1:17" ht="12.4" customHeight="1" x14ac:dyDescent="0.25">
      <c r="A110" s="13" t="s">
        <v>137</v>
      </c>
      <c r="B110" s="13">
        <f t="shared" si="4"/>
        <v>6</v>
      </c>
      <c r="C110" s="168"/>
      <c r="D110" s="156"/>
      <c r="E110" s="157"/>
      <c r="F110" s="31" t="s">
        <v>7</v>
      </c>
      <c r="G110" s="32" t="s">
        <v>4</v>
      </c>
      <c r="H110" s="22"/>
      <c r="I110" s="23">
        <v>60</v>
      </c>
      <c r="J110" s="24">
        <f t="shared" si="6"/>
        <v>0</v>
      </c>
      <c r="K110" s="25"/>
      <c r="L110" s="19"/>
      <c r="M110" s="19"/>
      <c r="N110" s="19"/>
      <c r="O110" s="19"/>
      <c r="P110" s="19"/>
      <c r="Q110" s="19"/>
    </row>
    <row r="111" spans="1:17" ht="12.4" customHeight="1" x14ac:dyDescent="0.25">
      <c r="A111" s="13" t="s">
        <v>137</v>
      </c>
      <c r="B111" s="13">
        <f t="shared" si="4"/>
        <v>7</v>
      </c>
      <c r="C111" s="168"/>
      <c r="D111" s="156"/>
      <c r="E111" s="157"/>
      <c r="F111" s="31" t="s">
        <v>8</v>
      </c>
      <c r="G111" s="32" t="s">
        <v>4</v>
      </c>
      <c r="H111" s="22"/>
      <c r="I111" s="23">
        <v>80</v>
      </c>
      <c r="J111" s="24">
        <f t="shared" si="6"/>
        <v>0</v>
      </c>
      <c r="K111" s="25"/>
      <c r="L111" s="19"/>
      <c r="M111" s="19"/>
      <c r="N111" s="19"/>
      <c r="O111" s="19"/>
      <c r="P111" s="19"/>
      <c r="Q111" s="19"/>
    </row>
    <row r="112" spans="1:17" ht="12.4" customHeight="1" x14ac:dyDescent="0.25">
      <c r="A112" s="13" t="s">
        <v>137</v>
      </c>
      <c r="B112" s="13">
        <f t="shared" si="4"/>
        <v>8</v>
      </c>
      <c r="C112" s="168"/>
      <c r="D112" s="156"/>
      <c r="E112" s="157"/>
      <c r="F112" s="31" t="s">
        <v>24</v>
      </c>
      <c r="G112" s="32" t="s">
        <v>4</v>
      </c>
      <c r="H112" s="22"/>
      <c r="I112" s="23">
        <v>40</v>
      </c>
      <c r="J112" s="24">
        <f t="shared" si="6"/>
        <v>0</v>
      </c>
      <c r="K112" s="25"/>
      <c r="L112" s="19"/>
      <c r="M112" s="19"/>
      <c r="N112" s="19"/>
      <c r="O112" s="19"/>
      <c r="P112" s="19"/>
      <c r="Q112" s="19"/>
    </row>
    <row r="113" spans="1:27" ht="12.4" customHeight="1" x14ac:dyDescent="0.2">
      <c r="A113" s="13" t="s">
        <v>137</v>
      </c>
      <c r="B113" s="13">
        <f t="shared" si="4"/>
        <v>9</v>
      </c>
      <c r="C113" s="168"/>
      <c r="D113" s="170" t="s">
        <v>124</v>
      </c>
      <c r="E113" s="171"/>
      <c r="F113" s="20" t="s">
        <v>173</v>
      </c>
      <c r="G113" s="21" t="s">
        <v>4</v>
      </c>
      <c r="H113" s="22"/>
      <c r="I113" s="23">
        <v>30</v>
      </c>
      <c r="J113" s="24">
        <f t="shared" si="6"/>
        <v>0</v>
      </c>
      <c r="K113" s="19"/>
      <c r="L113" s="19"/>
      <c r="M113" s="19"/>
      <c r="N113" s="19"/>
      <c r="O113" s="19"/>
      <c r="P113" s="19"/>
      <c r="Q113" s="19"/>
    </row>
    <row r="114" spans="1:27" ht="12.4" customHeight="1" x14ac:dyDescent="0.2">
      <c r="A114" s="13" t="s">
        <v>137</v>
      </c>
      <c r="B114" s="13">
        <f t="shared" si="4"/>
        <v>10</v>
      </c>
      <c r="C114" s="168"/>
      <c r="D114" s="170"/>
      <c r="E114" s="171"/>
      <c r="F114" s="20" t="s">
        <v>174</v>
      </c>
      <c r="G114" s="21" t="s">
        <v>4</v>
      </c>
      <c r="H114" s="22"/>
      <c r="I114" s="23">
        <v>50</v>
      </c>
      <c r="J114" s="24">
        <f t="shared" si="6"/>
        <v>0</v>
      </c>
      <c r="K114" s="19"/>
      <c r="L114" s="19"/>
      <c r="M114" s="19"/>
      <c r="N114" s="19"/>
      <c r="O114" s="19"/>
      <c r="P114" s="19"/>
      <c r="Q114" s="19"/>
    </row>
    <row r="115" spans="1:27" ht="12.4" customHeight="1" x14ac:dyDescent="0.2">
      <c r="A115" s="13" t="s">
        <v>137</v>
      </c>
      <c r="B115" s="13">
        <f t="shared" si="4"/>
        <v>11</v>
      </c>
      <c r="C115" s="168"/>
      <c r="D115" s="170"/>
      <c r="E115" s="171"/>
      <c r="F115" s="20" t="s">
        <v>176</v>
      </c>
      <c r="G115" s="21" t="s">
        <v>4</v>
      </c>
      <c r="H115" s="22"/>
      <c r="I115" s="23">
        <v>5</v>
      </c>
      <c r="J115" s="24">
        <f t="shared" si="6"/>
        <v>0</v>
      </c>
      <c r="K115" s="19"/>
      <c r="L115" s="19"/>
      <c r="M115" s="19"/>
      <c r="N115" s="19"/>
      <c r="O115" s="19"/>
      <c r="P115" s="19"/>
      <c r="Q115" s="19"/>
    </row>
    <row r="116" spans="1:27" ht="12.4" customHeight="1" x14ac:dyDescent="0.2">
      <c r="A116" s="13" t="s">
        <v>137</v>
      </c>
      <c r="B116" s="13">
        <f t="shared" si="4"/>
        <v>12</v>
      </c>
      <c r="C116" s="168"/>
      <c r="D116" s="170"/>
      <c r="E116" s="171"/>
      <c r="F116" s="20" t="s">
        <v>177</v>
      </c>
      <c r="G116" s="21" t="s">
        <v>4</v>
      </c>
      <c r="H116" s="22"/>
      <c r="I116" s="23">
        <v>10</v>
      </c>
      <c r="J116" s="24">
        <f t="shared" si="6"/>
        <v>0</v>
      </c>
      <c r="K116" s="19"/>
      <c r="L116" s="19"/>
      <c r="M116" s="19"/>
      <c r="N116" s="19"/>
      <c r="O116" s="19"/>
      <c r="P116" s="19"/>
      <c r="Q116" s="19"/>
    </row>
    <row r="117" spans="1:27" ht="12.4" customHeight="1" x14ac:dyDescent="0.2">
      <c r="A117" s="13" t="s">
        <v>137</v>
      </c>
      <c r="B117" s="13">
        <f t="shared" si="4"/>
        <v>13</v>
      </c>
      <c r="C117" s="168"/>
      <c r="D117" s="170"/>
      <c r="E117" s="171"/>
      <c r="F117" s="20" t="s">
        <v>15</v>
      </c>
      <c r="G117" s="21" t="s">
        <v>87</v>
      </c>
      <c r="H117" s="22"/>
      <c r="I117" s="23">
        <v>15</v>
      </c>
      <c r="J117" s="24">
        <f t="shared" si="6"/>
        <v>0</v>
      </c>
      <c r="K117" s="19"/>
      <c r="L117" s="19"/>
      <c r="M117" s="19"/>
      <c r="N117" s="19"/>
      <c r="O117" s="19"/>
      <c r="P117" s="19"/>
      <c r="Q117" s="19"/>
    </row>
    <row r="118" spans="1:27" ht="12.4" customHeight="1" x14ac:dyDescent="0.2">
      <c r="A118" s="13" t="s">
        <v>137</v>
      </c>
      <c r="B118" s="13">
        <f t="shared" si="4"/>
        <v>14</v>
      </c>
      <c r="C118" s="168"/>
      <c r="D118" s="170"/>
      <c r="E118" s="171"/>
      <c r="F118" s="20" t="s">
        <v>16</v>
      </c>
      <c r="G118" s="21" t="s">
        <v>87</v>
      </c>
      <c r="H118" s="22"/>
      <c r="I118" s="23">
        <v>12</v>
      </c>
      <c r="J118" s="24">
        <f t="shared" si="6"/>
        <v>0</v>
      </c>
      <c r="K118" s="19"/>
      <c r="L118" s="19"/>
      <c r="M118" s="19"/>
      <c r="N118" s="19"/>
      <c r="O118" s="19"/>
      <c r="P118" s="19"/>
      <c r="Q118" s="19"/>
    </row>
    <row r="119" spans="1:27" ht="12.4" customHeight="1" x14ac:dyDescent="0.2">
      <c r="A119" s="13" t="s">
        <v>137</v>
      </c>
      <c r="B119" s="13">
        <f t="shared" si="4"/>
        <v>15</v>
      </c>
      <c r="C119" s="168"/>
      <c r="D119" s="170"/>
      <c r="E119" s="171"/>
      <c r="F119" s="20" t="s">
        <v>17</v>
      </c>
      <c r="G119" s="21" t="s">
        <v>87</v>
      </c>
      <c r="H119" s="22"/>
      <c r="I119" s="23">
        <v>15</v>
      </c>
      <c r="J119" s="24">
        <f t="shared" si="6"/>
        <v>0</v>
      </c>
      <c r="K119" s="19"/>
      <c r="L119" s="19"/>
      <c r="M119" s="19"/>
      <c r="N119" s="19"/>
      <c r="O119" s="19"/>
      <c r="P119" s="19"/>
      <c r="Q119" s="19"/>
    </row>
    <row r="120" spans="1:27" ht="12.4" customHeight="1" x14ac:dyDescent="0.2">
      <c r="A120" s="13" t="s">
        <v>137</v>
      </c>
      <c r="B120" s="13">
        <f t="shared" si="4"/>
        <v>16</v>
      </c>
      <c r="C120" s="168"/>
      <c r="D120" s="170"/>
      <c r="E120" s="171"/>
      <c r="F120" s="20" t="s">
        <v>18</v>
      </c>
      <c r="G120" s="21" t="s">
        <v>87</v>
      </c>
      <c r="H120" s="22"/>
      <c r="I120" s="23">
        <v>15</v>
      </c>
      <c r="J120" s="24">
        <f t="shared" si="6"/>
        <v>0</v>
      </c>
      <c r="K120" s="19"/>
      <c r="L120" s="19"/>
      <c r="M120" s="19"/>
      <c r="N120" s="19"/>
      <c r="O120" s="19"/>
      <c r="P120" s="19"/>
      <c r="Q120" s="19"/>
    </row>
    <row r="121" spans="1:27" ht="12.4" customHeight="1" x14ac:dyDescent="0.2">
      <c r="A121" s="13" t="s">
        <v>137</v>
      </c>
      <c r="B121" s="13">
        <f t="shared" si="4"/>
        <v>17</v>
      </c>
      <c r="C121" s="168"/>
      <c r="D121" s="170"/>
      <c r="E121" s="171"/>
      <c r="F121" s="56" t="s">
        <v>38</v>
      </c>
      <c r="G121" s="21" t="s">
        <v>87</v>
      </c>
      <c r="H121" s="22"/>
      <c r="I121" s="23">
        <v>10</v>
      </c>
      <c r="J121" s="24">
        <f t="shared" si="6"/>
        <v>0</v>
      </c>
      <c r="K121" s="19"/>
      <c r="L121" s="19"/>
      <c r="M121" s="19"/>
      <c r="N121" s="19"/>
      <c r="O121" s="19"/>
      <c r="P121" s="19"/>
      <c r="Q121" s="19"/>
    </row>
    <row r="122" spans="1:27" ht="12.4" customHeight="1" x14ac:dyDescent="0.2">
      <c r="A122" s="13" t="s">
        <v>137</v>
      </c>
      <c r="B122" s="13">
        <f t="shared" si="4"/>
        <v>18</v>
      </c>
      <c r="C122" s="168"/>
      <c r="D122" s="156" t="s">
        <v>9</v>
      </c>
      <c r="E122" s="157"/>
      <c r="F122" s="31" t="s">
        <v>196</v>
      </c>
      <c r="G122" s="32" t="s">
        <v>4</v>
      </c>
      <c r="H122" s="22"/>
      <c r="I122" s="23">
        <v>75</v>
      </c>
      <c r="J122" s="24">
        <f t="shared" si="6"/>
        <v>0</v>
      </c>
      <c r="K122" s="19"/>
      <c r="L122" s="19"/>
      <c r="M122" s="19"/>
      <c r="N122" s="19"/>
      <c r="O122" s="19"/>
      <c r="P122" s="19"/>
      <c r="Q122" s="19"/>
    </row>
    <row r="123" spans="1:27" ht="12.4" customHeight="1" x14ac:dyDescent="0.2">
      <c r="A123" s="13" t="s">
        <v>137</v>
      </c>
      <c r="B123" s="13">
        <f t="shared" si="4"/>
        <v>19</v>
      </c>
      <c r="C123" s="168"/>
      <c r="D123" s="156"/>
      <c r="E123" s="157"/>
      <c r="F123" s="31" t="s">
        <v>103</v>
      </c>
      <c r="G123" s="32" t="s">
        <v>4</v>
      </c>
      <c r="H123" s="22"/>
      <c r="I123" s="23">
        <v>50</v>
      </c>
      <c r="J123" s="24">
        <f t="shared" si="6"/>
        <v>0</v>
      </c>
      <c r="K123" s="19"/>
      <c r="L123" s="19"/>
      <c r="M123" s="19"/>
      <c r="N123" s="19"/>
      <c r="O123" s="19"/>
      <c r="P123" s="19"/>
      <c r="Q123" s="19"/>
    </row>
    <row r="124" spans="1:27" ht="12.4" customHeight="1" x14ac:dyDescent="0.2">
      <c r="A124" s="13" t="s">
        <v>137</v>
      </c>
      <c r="B124" s="13">
        <f t="shared" si="4"/>
        <v>20</v>
      </c>
      <c r="C124" s="168"/>
      <c r="D124" s="156"/>
      <c r="E124" s="157"/>
      <c r="F124" s="31" t="s">
        <v>104</v>
      </c>
      <c r="G124" s="32" t="s">
        <v>4</v>
      </c>
      <c r="H124" s="22"/>
      <c r="I124" s="23">
        <v>10</v>
      </c>
      <c r="J124" s="24">
        <f t="shared" si="6"/>
        <v>0</v>
      </c>
      <c r="K124" s="19"/>
      <c r="L124" s="19"/>
      <c r="M124" s="19"/>
      <c r="N124" s="19"/>
      <c r="O124" s="19"/>
      <c r="P124" s="19"/>
      <c r="Q124" s="19"/>
    </row>
    <row r="125" spans="1:27" ht="12.4" customHeight="1" x14ac:dyDescent="0.2">
      <c r="A125" s="13" t="s">
        <v>137</v>
      </c>
      <c r="B125" s="13">
        <f t="shared" si="4"/>
        <v>21</v>
      </c>
      <c r="C125" s="168"/>
      <c r="D125" s="156"/>
      <c r="E125" s="157"/>
      <c r="F125" s="27" t="s">
        <v>105</v>
      </c>
      <c r="G125" s="28" t="s">
        <v>4</v>
      </c>
      <c r="H125" s="29"/>
      <c r="I125" s="30">
        <v>25</v>
      </c>
      <c r="J125" s="24">
        <f t="shared" si="6"/>
        <v>0</v>
      </c>
      <c r="K125" s="19"/>
      <c r="L125" s="19"/>
      <c r="M125" s="19"/>
      <c r="N125" s="19"/>
      <c r="O125" s="19"/>
      <c r="P125" s="19"/>
      <c r="Q125" s="19"/>
    </row>
    <row r="126" spans="1:27" ht="12.4" customHeight="1" x14ac:dyDescent="0.2">
      <c r="A126" s="13" t="s">
        <v>137</v>
      </c>
      <c r="B126" s="13">
        <f t="shared" si="4"/>
        <v>22</v>
      </c>
      <c r="C126" s="168"/>
      <c r="D126" s="156"/>
      <c r="E126" s="157"/>
      <c r="F126" s="31" t="s">
        <v>106</v>
      </c>
      <c r="G126" s="32" t="s">
        <v>4</v>
      </c>
      <c r="H126" s="22"/>
      <c r="I126" s="23">
        <v>3</v>
      </c>
      <c r="J126" s="24">
        <f t="shared" si="6"/>
        <v>0</v>
      </c>
      <c r="K126" s="19"/>
      <c r="L126" s="19"/>
      <c r="M126" s="19"/>
      <c r="N126" s="19"/>
      <c r="O126" s="19"/>
      <c r="P126" s="19"/>
      <c r="Q126" s="51"/>
      <c r="R126" s="69"/>
      <c r="S126" s="69"/>
      <c r="T126" s="69"/>
      <c r="U126" s="69"/>
      <c r="V126" s="69"/>
      <c r="W126" s="69"/>
      <c r="X126" s="69"/>
      <c r="Y126" s="69"/>
      <c r="Z126" s="69"/>
      <c r="AA126" s="69"/>
    </row>
    <row r="127" spans="1:27" ht="12.4" customHeight="1" x14ac:dyDescent="0.2">
      <c r="A127" s="13" t="s">
        <v>137</v>
      </c>
      <c r="B127" s="13">
        <f t="shared" si="4"/>
        <v>23</v>
      </c>
      <c r="C127" s="168"/>
      <c r="D127" s="156"/>
      <c r="E127" s="157"/>
      <c r="F127" s="31" t="s">
        <v>107</v>
      </c>
      <c r="G127" s="32" t="s">
        <v>4</v>
      </c>
      <c r="H127" s="22"/>
      <c r="I127" s="23">
        <v>20</v>
      </c>
      <c r="J127" s="24">
        <f t="shared" si="6"/>
        <v>0</v>
      </c>
      <c r="K127" s="19"/>
      <c r="L127" s="19"/>
      <c r="M127" s="19"/>
      <c r="N127" s="19"/>
      <c r="O127" s="19"/>
      <c r="P127" s="19"/>
      <c r="Q127" s="51"/>
      <c r="R127" s="69"/>
      <c r="S127" s="69"/>
      <c r="T127" s="69"/>
      <c r="U127" s="69"/>
      <c r="V127" s="69"/>
      <c r="W127" s="69"/>
      <c r="X127" s="69"/>
      <c r="Y127" s="69"/>
      <c r="Z127" s="69"/>
      <c r="AA127" s="69"/>
    </row>
    <row r="128" spans="1:27" ht="12.4" customHeight="1" x14ac:dyDescent="0.2">
      <c r="A128" s="13" t="s">
        <v>137</v>
      </c>
      <c r="B128" s="13">
        <f t="shared" si="4"/>
        <v>24</v>
      </c>
      <c r="C128" s="168"/>
      <c r="D128" s="156"/>
      <c r="E128" s="157"/>
      <c r="F128" s="31" t="s">
        <v>34</v>
      </c>
      <c r="G128" s="32" t="s">
        <v>4</v>
      </c>
      <c r="H128" s="22"/>
      <c r="I128" s="23">
        <v>3</v>
      </c>
      <c r="J128" s="24">
        <f t="shared" si="6"/>
        <v>0</v>
      </c>
      <c r="K128" s="19"/>
      <c r="L128" s="19"/>
      <c r="M128" s="19"/>
      <c r="N128" s="19"/>
      <c r="O128" s="19"/>
      <c r="P128" s="19"/>
      <c r="Q128" s="51"/>
      <c r="R128" s="69"/>
      <c r="S128" s="69"/>
      <c r="T128" s="69"/>
      <c r="U128" s="69"/>
      <c r="V128" s="69"/>
      <c r="W128" s="69"/>
      <c r="X128" s="69"/>
      <c r="Y128" s="69"/>
      <c r="Z128" s="69"/>
      <c r="AA128" s="69"/>
    </row>
    <row r="129" spans="1:27" ht="12.4" customHeight="1" x14ac:dyDescent="0.2">
      <c r="A129" s="13" t="s">
        <v>137</v>
      </c>
      <c r="B129" s="13">
        <f t="shared" si="4"/>
        <v>25</v>
      </c>
      <c r="C129" s="168"/>
      <c r="D129" s="156"/>
      <c r="E129" s="157"/>
      <c r="F129" s="31" t="s">
        <v>35</v>
      </c>
      <c r="G129" s="32" t="s">
        <v>4</v>
      </c>
      <c r="H129" s="22"/>
      <c r="I129" s="23">
        <v>2</v>
      </c>
      <c r="J129" s="24">
        <f t="shared" si="6"/>
        <v>0</v>
      </c>
      <c r="K129" s="19"/>
      <c r="L129" s="19"/>
      <c r="M129" s="19"/>
      <c r="N129" s="19"/>
      <c r="O129" s="70"/>
      <c r="P129" s="19"/>
      <c r="Q129" s="51"/>
      <c r="R129" s="69"/>
      <c r="S129" s="69"/>
      <c r="T129" s="69"/>
      <c r="U129" s="69"/>
      <c r="V129" s="69"/>
      <c r="W129" s="69"/>
      <c r="X129" s="69"/>
      <c r="Y129" s="69"/>
      <c r="Z129" s="69"/>
      <c r="AA129" s="69"/>
    </row>
    <row r="130" spans="1:27" ht="12.4" customHeight="1" x14ac:dyDescent="0.2">
      <c r="A130" s="13" t="s">
        <v>137</v>
      </c>
      <c r="B130" s="13">
        <f t="shared" si="4"/>
        <v>26</v>
      </c>
      <c r="C130" s="168"/>
      <c r="D130" s="156"/>
      <c r="E130" s="157"/>
      <c r="F130" s="31" t="s">
        <v>36</v>
      </c>
      <c r="G130" s="32" t="s">
        <v>4</v>
      </c>
      <c r="H130" s="22"/>
      <c r="I130" s="23">
        <v>10</v>
      </c>
      <c r="J130" s="24">
        <f t="shared" si="6"/>
        <v>0</v>
      </c>
      <c r="K130" s="19"/>
      <c r="L130" s="19"/>
      <c r="M130" s="19"/>
      <c r="N130" s="19"/>
      <c r="O130" s="19"/>
      <c r="P130" s="19"/>
      <c r="Q130" s="51"/>
      <c r="R130" s="69"/>
      <c r="S130" s="69"/>
      <c r="T130" s="69"/>
      <c r="U130" s="69"/>
      <c r="V130" s="69"/>
      <c r="W130" s="69"/>
      <c r="X130" s="69"/>
      <c r="Y130" s="69"/>
      <c r="Z130" s="69"/>
      <c r="AA130" s="69"/>
    </row>
    <row r="131" spans="1:27" ht="12.4" customHeight="1" x14ac:dyDescent="0.2">
      <c r="A131" s="13" t="s">
        <v>137</v>
      </c>
      <c r="B131" s="13">
        <f t="shared" si="4"/>
        <v>27</v>
      </c>
      <c r="C131" s="168"/>
      <c r="D131" s="156"/>
      <c r="E131" s="157"/>
      <c r="F131" s="31" t="s">
        <v>32</v>
      </c>
      <c r="G131" s="32" t="s">
        <v>4</v>
      </c>
      <c r="H131" s="22"/>
      <c r="I131" s="23">
        <v>3</v>
      </c>
      <c r="J131" s="24">
        <f t="shared" si="6"/>
        <v>0</v>
      </c>
      <c r="K131" s="19"/>
      <c r="L131" s="19"/>
      <c r="M131" s="19"/>
      <c r="N131" s="19"/>
      <c r="O131" s="19"/>
      <c r="P131" s="19"/>
      <c r="Q131" s="51"/>
      <c r="R131" s="69"/>
      <c r="S131" s="69"/>
      <c r="T131" s="69"/>
      <c r="U131" s="69"/>
      <c r="V131" s="69"/>
      <c r="W131" s="69"/>
      <c r="X131" s="69"/>
      <c r="Y131" s="69"/>
      <c r="Z131" s="69"/>
      <c r="AA131" s="69"/>
    </row>
    <row r="132" spans="1:27" ht="12.4" customHeight="1" x14ac:dyDescent="0.2">
      <c r="A132" s="13" t="s">
        <v>137</v>
      </c>
      <c r="B132" s="13">
        <f t="shared" si="4"/>
        <v>28</v>
      </c>
      <c r="C132" s="168"/>
      <c r="D132" s="156"/>
      <c r="E132" s="157"/>
      <c r="F132" s="31" t="s">
        <v>33</v>
      </c>
      <c r="G132" s="32" t="s">
        <v>4</v>
      </c>
      <c r="H132" s="22"/>
      <c r="I132" s="23">
        <v>2</v>
      </c>
      <c r="J132" s="24">
        <f t="shared" si="6"/>
        <v>0</v>
      </c>
      <c r="K132" s="19"/>
      <c r="L132" s="19"/>
      <c r="M132" s="19"/>
      <c r="N132" s="19"/>
      <c r="O132" s="19"/>
      <c r="P132" s="19"/>
      <c r="Q132" s="51"/>
      <c r="R132" s="69"/>
      <c r="S132" s="69"/>
      <c r="T132" s="69"/>
      <c r="U132" s="69"/>
      <c r="V132" s="69"/>
      <c r="W132" s="69"/>
      <c r="X132" s="69"/>
      <c r="Y132" s="69"/>
      <c r="Z132" s="69"/>
      <c r="AA132" s="69"/>
    </row>
    <row r="133" spans="1:27" ht="12.4" customHeight="1" x14ac:dyDescent="0.2">
      <c r="A133" s="13" t="s">
        <v>137</v>
      </c>
      <c r="B133" s="13">
        <f t="shared" si="4"/>
        <v>29</v>
      </c>
      <c r="C133" s="168"/>
      <c r="D133" s="156"/>
      <c r="E133" s="157"/>
      <c r="F133" s="31" t="s">
        <v>37</v>
      </c>
      <c r="G133" s="32" t="s">
        <v>4</v>
      </c>
      <c r="H133" s="22"/>
      <c r="I133" s="23">
        <v>40</v>
      </c>
      <c r="J133" s="24">
        <f t="shared" si="6"/>
        <v>0</v>
      </c>
      <c r="K133" s="19"/>
      <c r="L133" s="19"/>
      <c r="M133" s="19"/>
      <c r="N133" s="19"/>
      <c r="O133" s="19"/>
      <c r="P133" s="19"/>
      <c r="Q133" s="51"/>
      <c r="R133" s="69"/>
      <c r="S133" s="69"/>
      <c r="T133" s="69"/>
      <c r="U133" s="69"/>
      <c r="V133" s="69"/>
      <c r="W133" s="69"/>
      <c r="X133" s="69"/>
      <c r="Y133" s="69"/>
      <c r="Z133" s="69"/>
      <c r="AA133" s="69"/>
    </row>
    <row r="134" spans="1:27" ht="12.4" customHeight="1" x14ac:dyDescent="0.2">
      <c r="A134" s="13" t="s">
        <v>137</v>
      </c>
      <c r="B134" s="13">
        <f t="shared" si="4"/>
        <v>30</v>
      </c>
      <c r="C134" s="168"/>
      <c r="D134" s="163" t="s">
        <v>82</v>
      </c>
      <c r="E134" s="213"/>
      <c r="F134" s="71" t="s">
        <v>116</v>
      </c>
      <c r="G134" s="72" t="s">
        <v>4</v>
      </c>
      <c r="H134" s="73" t="s">
        <v>207</v>
      </c>
      <c r="I134" s="74"/>
      <c r="J134" s="75">
        <f>Vyucba!$G$50</f>
        <v>294</v>
      </c>
      <c r="K134" s="19"/>
      <c r="L134" s="19"/>
      <c r="M134" s="19"/>
      <c r="N134" s="19"/>
      <c r="O134" s="19"/>
      <c r="P134" s="19"/>
      <c r="Q134" s="51"/>
      <c r="R134" s="69"/>
      <c r="S134" s="69"/>
      <c r="T134" s="69"/>
      <c r="U134" s="69"/>
      <c r="V134" s="69"/>
      <c r="W134" s="69"/>
      <c r="X134" s="69"/>
      <c r="Y134" s="69"/>
      <c r="Z134" s="69"/>
      <c r="AA134" s="69"/>
    </row>
    <row r="135" spans="1:27" ht="12.4" customHeight="1" x14ac:dyDescent="0.2">
      <c r="A135" s="13" t="s">
        <v>137</v>
      </c>
      <c r="B135" s="13">
        <f t="shared" si="4"/>
        <v>31</v>
      </c>
      <c r="C135" s="168"/>
      <c r="D135" s="214"/>
      <c r="E135" s="215"/>
      <c r="F135" s="20" t="s">
        <v>108</v>
      </c>
      <c r="G135" s="21" t="s">
        <v>4</v>
      </c>
      <c r="H135" s="22"/>
      <c r="I135" s="23">
        <v>20</v>
      </c>
      <c r="J135" s="24">
        <f>H135*I135</f>
        <v>0</v>
      </c>
      <c r="K135" s="19"/>
      <c r="L135" s="19"/>
      <c r="M135" s="19"/>
      <c r="N135" s="19"/>
      <c r="O135" s="19"/>
      <c r="P135" s="19"/>
      <c r="Q135" s="51"/>
      <c r="R135" s="69"/>
      <c r="S135" s="69"/>
      <c r="T135" s="69"/>
      <c r="U135" s="69"/>
      <c r="V135" s="69"/>
      <c r="W135" s="69"/>
      <c r="X135" s="69"/>
      <c r="Y135" s="69"/>
      <c r="Z135" s="69"/>
      <c r="AA135" s="69"/>
    </row>
    <row r="136" spans="1:27" ht="12.4" customHeight="1" x14ac:dyDescent="0.2">
      <c r="A136" s="13" t="s">
        <v>137</v>
      </c>
      <c r="B136" s="13">
        <f t="shared" si="4"/>
        <v>32</v>
      </c>
      <c r="C136" s="168"/>
      <c r="D136" s="214"/>
      <c r="E136" s="215"/>
      <c r="F136" s="20" t="s">
        <v>49</v>
      </c>
      <c r="G136" s="21" t="s">
        <v>4</v>
      </c>
      <c r="H136" s="22"/>
      <c r="I136" s="23">
        <v>10</v>
      </c>
      <c r="J136" s="24">
        <f>H136*I136</f>
        <v>0</v>
      </c>
      <c r="K136" s="19"/>
      <c r="L136" s="19"/>
      <c r="M136" s="19"/>
      <c r="N136" s="19"/>
      <c r="O136" s="19"/>
      <c r="P136" s="19"/>
      <c r="Q136" s="51"/>
      <c r="R136" s="69"/>
      <c r="S136" s="69"/>
      <c r="T136" s="69"/>
      <c r="U136" s="69"/>
      <c r="V136" s="69"/>
      <c r="W136" s="69"/>
      <c r="X136" s="69"/>
      <c r="Y136" s="69"/>
      <c r="Z136" s="69"/>
      <c r="AA136" s="69"/>
    </row>
    <row r="137" spans="1:27" ht="12.4" customHeight="1" x14ac:dyDescent="0.2">
      <c r="A137" s="13" t="s">
        <v>137</v>
      </c>
      <c r="B137" s="13">
        <f t="shared" si="4"/>
        <v>33</v>
      </c>
      <c r="C137" s="168"/>
      <c r="D137" s="214"/>
      <c r="E137" s="215"/>
      <c r="F137" s="20" t="s">
        <v>109</v>
      </c>
      <c r="G137" s="21" t="s">
        <v>4</v>
      </c>
      <c r="H137" s="22"/>
      <c r="I137" s="23">
        <v>10</v>
      </c>
      <c r="J137" s="24">
        <f>H137*I137</f>
        <v>0</v>
      </c>
      <c r="K137" s="19"/>
      <c r="L137" s="19"/>
      <c r="M137" s="19"/>
      <c r="N137" s="19"/>
      <c r="O137" s="19"/>
      <c r="P137" s="19"/>
      <c r="Q137" s="51"/>
      <c r="R137" s="69"/>
      <c r="S137" s="69"/>
      <c r="T137" s="69"/>
      <c r="U137" s="69"/>
      <c r="V137" s="69"/>
      <c r="W137" s="69"/>
      <c r="X137" s="69"/>
      <c r="Y137" s="69"/>
      <c r="Z137" s="69"/>
      <c r="AA137" s="69"/>
    </row>
    <row r="138" spans="1:27" ht="12.4" customHeight="1" thickBot="1" x14ac:dyDescent="0.25">
      <c r="A138" s="13" t="s">
        <v>137</v>
      </c>
      <c r="B138" s="13">
        <f t="shared" si="4"/>
        <v>34</v>
      </c>
      <c r="C138" s="169"/>
      <c r="D138" s="216"/>
      <c r="E138" s="217"/>
      <c r="F138" s="114" t="s">
        <v>63</v>
      </c>
      <c r="G138" s="115" t="s">
        <v>64</v>
      </c>
      <c r="H138" s="61"/>
      <c r="I138" s="76">
        <v>10</v>
      </c>
      <c r="J138" s="90">
        <f>H138*I138</f>
        <v>0</v>
      </c>
      <c r="K138" s="19"/>
      <c r="L138" s="19"/>
      <c r="M138" s="19"/>
      <c r="N138" s="19"/>
      <c r="O138" s="19"/>
      <c r="P138" s="19"/>
      <c r="Q138" s="51"/>
      <c r="R138" s="69"/>
      <c r="S138" s="69"/>
      <c r="T138" s="69"/>
      <c r="U138" s="69"/>
      <c r="V138" s="69"/>
      <c r="W138" s="69"/>
      <c r="X138" s="69"/>
      <c r="Y138" s="69"/>
      <c r="Z138" s="69"/>
      <c r="AA138" s="69"/>
    </row>
    <row r="139" spans="1:27" ht="17.25" thickBot="1" x14ac:dyDescent="0.35">
      <c r="A139" s="13" t="s">
        <v>137</v>
      </c>
      <c r="B139" s="13">
        <f t="shared" si="4"/>
        <v>35</v>
      </c>
      <c r="C139" s="175" t="s">
        <v>81</v>
      </c>
      <c r="D139" s="176"/>
      <c r="E139" s="176"/>
      <c r="F139" s="176"/>
      <c r="G139" s="116"/>
      <c r="H139" s="117"/>
      <c r="I139" s="118"/>
      <c r="J139" s="67">
        <f>SUM(J104:J138)</f>
        <v>294</v>
      </c>
      <c r="K139" s="19"/>
      <c r="L139" s="19"/>
      <c r="M139" s="19"/>
      <c r="N139" s="19"/>
      <c r="O139" s="19"/>
      <c r="P139" s="19"/>
      <c r="Q139" s="51"/>
      <c r="R139" s="69"/>
      <c r="S139" s="69"/>
      <c r="T139" s="69"/>
      <c r="U139" s="69"/>
      <c r="V139" s="69"/>
      <c r="W139" s="69"/>
      <c r="X139" s="69"/>
      <c r="Y139" s="69"/>
      <c r="Z139" s="69"/>
      <c r="AA139" s="69"/>
    </row>
    <row r="140" spans="1:27" ht="12" customHeight="1" thickBot="1" x14ac:dyDescent="0.35">
      <c r="A140" s="13"/>
      <c r="B140" s="13"/>
      <c r="C140" s="108"/>
      <c r="D140" s="108"/>
      <c r="E140" s="108"/>
      <c r="F140" s="108"/>
      <c r="G140" s="109"/>
      <c r="H140" s="110"/>
      <c r="I140" s="111"/>
      <c r="J140" s="110"/>
      <c r="K140" s="19"/>
      <c r="L140" s="19"/>
      <c r="M140" s="19"/>
      <c r="N140" s="19"/>
      <c r="O140" s="19"/>
      <c r="P140" s="19"/>
      <c r="Q140" s="51"/>
      <c r="R140" s="69"/>
      <c r="S140" s="69"/>
      <c r="T140" s="69"/>
      <c r="U140" s="69"/>
      <c r="V140" s="69"/>
      <c r="W140" s="69"/>
      <c r="X140" s="69"/>
      <c r="Y140" s="69"/>
      <c r="Z140" s="69"/>
      <c r="AA140" s="69"/>
    </row>
    <row r="141" spans="1:27" ht="12.4" customHeight="1" x14ac:dyDescent="0.2">
      <c r="A141" s="13" t="s">
        <v>138</v>
      </c>
      <c r="B141" s="13">
        <v>1</v>
      </c>
      <c r="C141" s="167" t="s">
        <v>200</v>
      </c>
      <c r="D141" s="152" t="s">
        <v>89</v>
      </c>
      <c r="E141" s="153"/>
      <c r="F141" s="119" t="s">
        <v>1</v>
      </c>
      <c r="G141" s="112" t="s">
        <v>4</v>
      </c>
      <c r="H141" s="16"/>
      <c r="I141" s="17">
        <v>100</v>
      </c>
      <c r="J141" s="113">
        <f t="shared" ref="J141:J165" si="7">H141*I141</f>
        <v>0</v>
      </c>
      <c r="K141" s="19"/>
      <c r="L141" s="19"/>
      <c r="M141" s="19"/>
      <c r="N141" s="19"/>
      <c r="O141" s="19"/>
      <c r="P141" s="19"/>
      <c r="Q141" s="51"/>
      <c r="R141" s="69"/>
      <c r="S141" s="69"/>
      <c r="T141" s="69"/>
      <c r="U141" s="69"/>
      <c r="V141" s="69"/>
      <c r="W141" s="69"/>
      <c r="X141" s="69"/>
      <c r="Y141" s="69"/>
      <c r="Z141" s="69"/>
      <c r="AA141" s="69"/>
    </row>
    <row r="142" spans="1:27" ht="12.4" customHeight="1" x14ac:dyDescent="0.2">
      <c r="A142" s="13" t="s">
        <v>138</v>
      </c>
      <c r="B142" s="13">
        <f t="shared" si="4"/>
        <v>2</v>
      </c>
      <c r="C142" s="168"/>
      <c r="D142" s="154"/>
      <c r="E142" s="155"/>
      <c r="F142" s="47" t="s">
        <v>2</v>
      </c>
      <c r="G142" s="32" t="s">
        <v>4</v>
      </c>
      <c r="H142" s="22"/>
      <c r="I142" s="23">
        <v>40</v>
      </c>
      <c r="J142" s="24">
        <f t="shared" si="7"/>
        <v>0</v>
      </c>
      <c r="K142" s="51"/>
      <c r="L142" s="19"/>
      <c r="M142" s="19"/>
      <c r="N142" s="19"/>
      <c r="O142" s="19"/>
      <c r="P142" s="19"/>
      <c r="Q142" s="51"/>
      <c r="R142" s="69"/>
      <c r="S142" s="69"/>
      <c r="T142" s="69"/>
      <c r="U142" s="69"/>
      <c r="V142" s="69"/>
      <c r="W142" s="69"/>
      <c r="X142" s="69"/>
      <c r="Y142" s="69"/>
      <c r="Z142" s="69"/>
      <c r="AA142" s="69"/>
    </row>
    <row r="143" spans="1:27" ht="12.4" customHeight="1" x14ac:dyDescent="0.2">
      <c r="A143" s="13" t="s">
        <v>138</v>
      </c>
      <c r="B143" s="13">
        <f t="shared" si="4"/>
        <v>3</v>
      </c>
      <c r="C143" s="168"/>
      <c r="D143" s="154"/>
      <c r="E143" s="155"/>
      <c r="F143" s="47" t="s">
        <v>3</v>
      </c>
      <c r="G143" s="32" t="s">
        <v>4</v>
      </c>
      <c r="H143" s="22"/>
      <c r="I143" s="23">
        <v>20</v>
      </c>
      <c r="J143" s="24">
        <f t="shared" si="7"/>
        <v>0</v>
      </c>
      <c r="K143" s="51"/>
      <c r="L143" s="19"/>
      <c r="M143" s="19"/>
      <c r="N143" s="19"/>
      <c r="O143" s="19"/>
      <c r="P143" s="19"/>
      <c r="Q143" s="51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spans="1:27" ht="12.4" customHeight="1" x14ac:dyDescent="0.2">
      <c r="A144" s="13" t="s">
        <v>138</v>
      </c>
      <c r="B144" s="13">
        <f t="shared" ref="B144:B150" si="8">B143+1</f>
        <v>4</v>
      </c>
      <c r="C144" s="168"/>
      <c r="D144" s="154"/>
      <c r="E144" s="155"/>
      <c r="F144" s="47" t="s">
        <v>144</v>
      </c>
      <c r="G144" s="32" t="s">
        <v>4</v>
      </c>
      <c r="H144" s="22"/>
      <c r="I144" s="23">
        <v>10</v>
      </c>
      <c r="J144" s="24">
        <f t="shared" si="7"/>
        <v>0</v>
      </c>
      <c r="K144" s="19"/>
      <c r="L144" s="19"/>
      <c r="M144" s="19"/>
      <c r="N144" s="19"/>
      <c r="O144" s="19"/>
      <c r="P144" s="19"/>
      <c r="Q144" s="51"/>
      <c r="R144" s="69"/>
      <c r="S144" s="69"/>
      <c r="T144" s="69"/>
      <c r="U144" s="69"/>
      <c r="V144" s="69"/>
      <c r="W144" s="69"/>
      <c r="X144" s="69"/>
      <c r="Y144" s="69"/>
      <c r="Z144" s="69"/>
      <c r="AA144" s="69"/>
    </row>
    <row r="145" spans="1:27" ht="12.4" customHeight="1" x14ac:dyDescent="0.2">
      <c r="A145" s="13" t="s">
        <v>138</v>
      </c>
      <c r="B145" s="13">
        <f t="shared" si="8"/>
        <v>5</v>
      </c>
      <c r="C145" s="168"/>
      <c r="D145" s="199" t="s">
        <v>90</v>
      </c>
      <c r="E145" s="200"/>
      <c r="F145" s="56" t="s">
        <v>111</v>
      </c>
      <c r="G145" s="21" t="s">
        <v>4</v>
      </c>
      <c r="H145" s="22"/>
      <c r="I145" s="23">
        <v>50</v>
      </c>
      <c r="J145" s="24">
        <f t="shared" si="7"/>
        <v>0</v>
      </c>
      <c r="K145" s="19"/>
      <c r="L145" s="19"/>
      <c r="M145" s="19"/>
      <c r="N145" s="19"/>
      <c r="O145" s="19"/>
      <c r="P145" s="19"/>
      <c r="Q145" s="51"/>
      <c r="R145" s="69"/>
      <c r="S145" s="69"/>
      <c r="T145" s="69"/>
      <c r="U145" s="69"/>
      <c r="V145" s="69"/>
      <c r="W145" s="69"/>
      <c r="X145" s="69"/>
      <c r="Y145" s="69"/>
      <c r="Z145" s="69"/>
      <c r="AA145" s="69"/>
    </row>
    <row r="146" spans="1:27" ht="12.4" customHeight="1" x14ac:dyDescent="0.2">
      <c r="A146" s="13" t="s">
        <v>138</v>
      </c>
      <c r="B146" s="13">
        <f t="shared" si="8"/>
        <v>6</v>
      </c>
      <c r="C146" s="168"/>
      <c r="D146" s="201"/>
      <c r="E146" s="202"/>
      <c r="F146" s="56" t="s">
        <v>112</v>
      </c>
      <c r="G146" s="21" t="s">
        <v>4</v>
      </c>
      <c r="H146" s="22"/>
      <c r="I146" s="23">
        <v>100</v>
      </c>
      <c r="J146" s="24">
        <f t="shared" si="7"/>
        <v>0</v>
      </c>
      <c r="K146" s="19"/>
      <c r="L146" s="19"/>
      <c r="M146" s="19"/>
      <c r="N146" s="19"/>
      <c r="O146" s="19"/>
      <c r="P146" s="19"/>
      <c r="Q146" s="51"/>
      <c r="R146" s="69"/>
      <c r="S146" s="69"/>
      <c r="T146" s="69"/>
      <c r="U146" s="69"/>
      <c r="V146" s="69"/>
      <c r="W146" s="69"/>
      <c r="X146" s="69"/>
      <c r="Y146" s="69"/>
      <c r="Z146" s="69"/>
      <c r="AA146" s="69"/>
    </row>
    <row r="147" spans="1:27" ht="12.4" customHeight="1" x14ac:dyDescent="0.2">
      <c r="A147" s="13" t="s">
        <v>138</v>
      </c>
      <c r="B147" s="13">
        <f t="shared" si="8"/>
        <v>7</v>
      </c>
      <c r="C147" s="168"/>
      <c r="D147" s="201"/>
      <c r="E147" s="202"/>
      <c r="F147" s="56" t="s">
        <v>83</v>
      </c>
      <c r="G147" s="21" t="s">
        <v>4</v>
      </c>
      <c r="H147" s="22"/>
      <c r="I147" s="23">
        <v>50</v>
      </c>
      <c r="J147" s="24">
        <f t="shared" si="7"/>
        <v>0</v>
      </c>
      <c r="K147" s="19"/>
      <c r="L147" s="19"/>
      <c r="M147" s="19"/>
      <c r="N147" s="19"/>
      <c r="O147" s="19"/>
      <c r="P147" s="19"/>
      <c r="Q147" s="51"/>
      <c r="R147" s="69"/>
      <c r="S147" s="69"/>
      <c r="T147" s="69"/>
      <c r="U147" s="69"/>
      <c r="V147" s="69"/>
      <c r="W147" s="69"/>
      <c r="X147" s="69"/>
      <c r="Y147" s="69"/>
      <c r="Z147" s="69"/>
      <c r="AA147" s="69"/>
    </row>
    <row r="148" spans="1:27" ht="12.4" customHeight="1" x14ac:dyDescent="0.2">
      <c r="A148" s="13" t="s">
        <v>138</v>
      </c>
      <c r="B148" s="13">
        <f t="shared" si="8"/>
        <v>8</v>
      </c>
      <c r="C148" s="168"/>
      <c r="D148" s="201"/>
      <c r="E148" s="202"/>
      <c r="F148" s="56" t="s">
        <v>84</v>
      </c>
      <c r="G148" s="21" t="s">
        <v>4</v>
      </c>
      <c r="H148" s="22"/>
      <c r="I148" s="23">
        <v>25</v>
      </c>
      <c r="J148" s="24">
        <f t="shared" si="7"/>
        <v>0</v>
      </c>
      <c r="K148" s="19"/>
      <c r="L148" s="19"/>
      <c r="M148" s="19"/>
      <c r="N148" s="19"/>
      <c r="O148" s="19"/>
      <c r="P148" s="19"/>
      <c r="Q148" s="51"/>
      <c r="R148" s="69"/>
      <c r="S148" s="69"/>
      <c r="T148" s="69"/>
      <c r="U148" s="69"/>
      <c r="V148" s="69"/>
      <c r="W148" s="69"/>
      <c r="X148" s="69"/>
      <c r="Y148" s="77"/>
      <c r="Z148" s="69"/>
      <c r="AA148" s="69"/>
    </row>
    <row r="149" spans="1:27" ht="12.4" customHeight="1" x14ac:dyDescent="0.2">
      <c r="A149" s="13" t="s">
        <v>138</v>
      </c>
      <c r="B149" s="13">
        <f t="shared" si="8"/>
        <v>9</v>
      </c>
      <c r="C149" s="168"/>
      <c r="D149" s="201"/>
      <c r="E149" s="202"/>
      <c r="F149" s="56" t="s">
        <v>91</v>
      </c>
      <c r="G149" s="21" t="s">
        <v>4</v>
      </c>
      <c r="H149" s="22"/>
      <c r="I149" s="23">
        <v>10</v>
      </c>
      <c r="J149" s="24">
        <f t="shared" si="7"/>
        <v>0</v>
      </c>
      <c r="K149" s="19"/>
      <c r="L149" s="19"/>
      <c r="M149" s="19"/>
      <c r="N149" s="19"/>
      <c r="O149" s="19"/>
      <c r="P149" s="19"/>
      <c r="Q149" s="51"/>
      <c r="R149" s="69"/>
      <c r="S149" s="69"/>
      <c r="T149" s="69"/>
      <c r="U149" s="69"/>
      <c r="V149" s="69"/>
      <c r="W149" s="69"/>
      <c r="X149" s="69"/>
      <c r="Y149" s="77"/>
      <c r="Z149" s="69"/>
      <c r="AA149" s="69"/>
    </row>
    <row r="150" spans="1:27" ht="12.4" customHeight="1" x14ac:dyDescent="0.2">
      <c r="A150" s="13" t="s">
        <v>138</v>
      </c>
      <c r="B150" s="13">
        <f t="shared" si="8"/>
        <v>10</v>
      </c>
      <c r="C150" s="168"/>
      <c r="D150" s="203"/>
      <c r="E150" s="204"/>
      <c r="F150" s="56" t="s">
        <v>92</v>
      </c>
      <c r="G150" s="21" t="s">
        <v>4</v>
      </c>
      <c r="H150" s="22"/>
      <c r="I150" s="23">
        <v>5</v>
      </c>
      <c r="J150" s="24">
        <f t="shared" si="7"/>
        <v>0</v>
      </c>
      <c r="K150" s="19"/>
      <c r="L150" s="19"/>
      <c r="M150" s="19"/>
      <c r="N150" s="19"/>
      <c r="O150" s="19"/>
      <c r="P150" s="19"/>
      <c r="Q150" s="51"/>
      <c r="R150" s="69"/>
      <c r="S150" s="69"/>
      <c r="T150" s="69"/>
      <c r="U150" s="69"/>
      <c r="V150" s="69"/>
      <c r="W150" s="69"/>
      <c r="X150" s="69"/>
      <c r="Y150" s="77"/>
      <c r="Z150" s="69"/>
      <c r="AA150" s="69"/>
    </row>
    <row r="151" spans="1:27" ht="12.4" customHeight="1" x14ac:dyDescent="0.2">
      <c r="A151" s="13" t="s">
        <v>138</v>
      </c>
      <c r="B151" s="13">
        <f t="shared" ref="B151:B166" si="9">B150+1</f>
        <v>11</v>
      </c>
      <c r="C151" s="168"/>
      <c r="D151" s="234" t="s">
        <v>19</v>
      </c>
      <c r="E151" s="235"/>
      <c r="F151" s="31" t="s">
        <v>98</v>
      </c>
      <c r="G151" s="32" t="s">
        <v>118</v>
      </c>
      <c r="H151" s="22"/>
      <c r="I151" s="23">
        <v>60</v>
      </c>
      <c r="J151" s="24">
        <f t="shared" si="7"/>
        <v>0</v>
      </c>
      <c r="K151" s="19"/>
      <c r="L151" s="19"/>
      <c r="M151" s="19"/>
      <c r="N151" s="19"/>
      <c r="O151" s="19"/>
      <c r="P151" s="19"/>
      <c r="Q151" s="51"/>
      <c r="R151" s="69"/>
      <c r="S151" s="69"/>
      <c r="T151" s="69"/>
      <c r="U151" s="69"/>
      <c r="V151" s="69"/>
      <c r="W151" s="69"/>
      <c r="X151" s="69"/>
      <c r="Y151" s="77"/>
      <c r="Z151" s="69"/>
      <c r="AA151" s="69"/>
    </row>
    <row r="152" spans="1:27" ht="12.4" customHeight="1" x14ac:dyDescent="0.2">
      <c r="A152" s="13" t="s">
        <v>138</v>
      </c>
      <c r="B152" s="13">
        <f t="shared" si="9"/>
        <v>12</v>
      </c>
      <c r="C152" s="168"/>
      <c r="D152" s="234"/>
      <c r="E152" s="235"/>
      <c r="F152" s="31" t="s">
        <v>99</v>
      </c>
      <c r="G152" s="32" t="s">
        <v>4</v>
      </c>
      <c r="H152" s="22"/>
      <c r="I152" s="23">
        <v>30</v>
      </c>
      <c r="J152" s="24">
        <f t="shared" si="7"/>
        <v>0</v>
      </c>
      <c r="K152" s="19"/>
      <c r="L152" s="19"/>
      <c r="M152" s="19"/>
      <c r="N152" s="19"/>
      <c r="O152" s="19"/>
      <c r="P152" s="19"/>
      <c r="Q152" s="51"/>
      <c r="R152" s="69"/>
      <c r="S152" s="69"/>
      <c r="T152" s="69"/>
      <c r="U152" s="69"/>
      <c r="V152" s="69"/>
      <c r="W152" s="69"/>
      <c r="X152" s="69"/>
      <c r="Y152" s="77"/>
      <c r="Z152" s="69"/>
      <c r="AA152" s="69"/>
    </row>
    <row r="153" spans="1:27" ht="12.4" customHeight="1" x14ac:dyDescent="0.2">
      <c r="A153" s="13" t="s">
        <v>138</v>
      </c>
      <c r="B153" s="13">
        <f t="shared" si="9"/>
        <v>13</v>
      </c>
      <c r="C153" s="168"/>
      <c r="D153" s="234"/>
      <c r="E153" s="235"/>
      <c r="F153" s="31" t="s">
        <v>47</v>
      </c>
      <c r="G153" s="32" t="s">
        <v>4</v>
      </c>
      <c r="H153" s="22"/>
      <c r="I153" s="23">
        <v>40</v>
      </c>
      <c r="J153" s="24">
        <f t="shared" si="7"/>
        <v>0</v>
      </c>
      <c r="K153" s="19"/>
      <c r="L153" s="19"/>
      <c r="M153" s="19"/>
      <c r="N153" s="19"/>
      <c r="O153" s="19"/>
      <c r="P153" s="19"/>
      <c r="Q153" s="51"/>
      <c r="R153" s="69"/>
      <c r="S153" s="69"/>
      <c r="T153" s="69"/>
      <c r="U153" s="69"/>
      <c r="V153" s="69"/>
      <c r="W153" s="69"/>
      <c r="X153" s="69"/>
      <c r="Y153" s="77"/>
      <c r="Z153" s="69"/>
      <c r="AA153" s="69"/>
    </row>
    <row r="154" spans="1:27" ht="12.4" customHeight="1" x14ac:dyDescent="0.2">
      <c r="A154" s="13" t="s">
        <v>138</v>
      </c>
      <c r="B154" s="13">
        <f t="shared" si="9"/>
        <v>14</v>
      </c>
      <c r="C154" s="168"/>
      <c r="D154" s="234"/>
      <c r="E154" s="235"/>
      <c r="F154" s="31" t="s">
        <v>46</v>
      </c>
      <c r="G154" s="32" t="s">
        <v>4</v>
      </c>
      <c r="H154" s="22"/>
      <c r="I154" s="23">
        <v>20</v>
      </c>
      <c r="J154" s="24">
        <f t="shared" si="7"/>
        <v>0</v>
      </c>
      <c r="K154" s="19"/>
      <c r="L154" s="19"/>
      <c r="M154" s="19"/>
      <c r="N154" s="19"/>
      <c r="O154" s="19"/>
      <c r="P154" s="19"/>
      <c r="Q154" s="51"/>
      <c r="R154" s="69"/>
      <c r="S154" s="69"/>
      <c r="T154" s="69"/>
      <c r="U154" s="69"/>
      <c r="V154" s="69"/>
      <c r="W154" s="69"/>
      <c r="X154" s="69"/>
      <c r="Y154" s="77"/>
      <c r="Z154" s="69"/>
      <c r="AA154" s="69"/>
    </row>
    <row r="155" spans="1:27" ht="12.4" customHeight="1" x14ac:dyDescent="0.2">
      <c r="A155" s="13" t="s">
        <v>138</v>
      </c>
      <c r="B155" s="13">
        <f t="shared" si="9"/>
        <v>15</v>
      </c>
      <c r="C155" s="168"/>
      <c r="D155" s="218" t="s">
        <v>65</v>
      </c>
      <c r="E155" s="200"/>
      <c r="F155" s="20" t="s">
        <v>21</v>
      </c>
      <c r="G155" s="21" t="s">
        <v>4</v>
      </c>
      <c r="H155" s="22"/>
      <c r="I155" s="23">
        <v>20</v>
      </c>
      <c r="J155" s="24">
        <f t="shared" si="7"/>
        <v>0</v>
      </c>
      <c r="K155" s="19"/>
      <c r="L155" s="19"/>
      <c r="M155" s="19"/>
      <c r="N155" s="19"/>
      <c r="O155" s="19"/>
      <c r="P155" s="19"/>
      <c r="Q155" s="51"/>
      <c r="R155" s="69"/>
      <c r="S155" s="69"/>
      <c r="T155" s="69"/>
      <c r="U155" s="69"/>
      <c r="V155" s="69"/>
      <c r="W155" s="69"/>
      <c r="X155" s="69"/>
      <c r="Y155" s="77"/>
      <c r="Z155" s="69"/>
      <c r="AA155" s="69"/>
    </row>
    <row r="156" spans="1:27" ht="12.4" customHeight="1" x14ac:dyDescent="0.2">
      <c r="A156" s="13" t="s">
        <v>138</v>
      </c>
      <c r="B156" s="13">
        <f t="shared" si="9"/>
        <v>16</v>
      </c>
      <c r="C156" s="168"/>
      <c r="D156" s="245"/>
      <c r="E156" s="202"/>
      <c r="F156" s="20" t="s">
        <v>25</v>
      </c>
      <c r="G156" s="21" t="s">
        <v>4</v>
      </c>
      <c r="H156" s="22"/>
      <c r="I156" s="23">
        <v>10</v>
      </c>
      <c r="J156" s="24">
        <f t="shared" si="7"/>
        <v>0</v>
      </c>
      <c r="K156" s="19"/>
      <c r="L156" s="19"/>
      <c r="M156" s="19"/>
      <c r="N156" s="19"/>
      <c r="O156" s="19"/>
      <c r="P156" s="19"/>
      <c r="Q156" s="51"/>
      <c r="R156" s="69"/>
      <c r="S156" s="69"/>
      <c r="T156" s="69"/>
      <c r="U156" s="69"/>
      <c r="V156" s="69"/>
      <c r="W156" s="69"/>
      <c r="X156" s="69"/>
      <c r="Y156" s="77"/>
      <c r="Z156" s="69"/>
      <c r="AA156" s="69"/>
    </row>
    <row r="157" spans="1:27" ht="12.4" customHeight="1" x14ac:dyDescent="0.2">
      <c r="A157" s="13" t="s">
        <v>138</v>
      </c>
      <c r="B157" s="13">
        <f t="shared" si="9"/>
        <v>17</v>
      </c>
      <c r="C157" s="168"/>
      <c r="D157" s="245"/>
      <c r="E157" s="202"/>
      <c r="F157" s="20" t="s">
        <v>26</v>
      </c>
      <c r="G157" s="21" t="s">
        <v>4</v>
      </c>
      <c r="H157" s="22"/>
      <c r="I157" s="23">
        <v>5</v>
      </c>
      <c r="J157" s="24">
        <f t="shared" si="7"/>
        <v>0</v>
      </c>
      <c r="K157" s="19"/>
      <c r="L157" s="19"/>
      <c r="M157" s="19"/>
      <c r="N157" s="19"/>
      <c r="O157" s="19"/>
      <c r="P157" s="19"/>
      <c r="Q157" s="51"/>
      <c r="R157" s="69"/>
      <c r="S157" s="69"/>
      <c r="T157" s="69"/>
      <c r="U157" s="69"/>
      <c r="V157" s="69"/>
      <c r="W157" s="69"/>
      <c r="X157" s="69"/>
      <c r="Y157" s="69"/>
      <c r="Z157" s="69"/>
      <c r="AA157" s="69"/>
    </row>
    <row r="158" spans="1:27" ht="12.4" customHeight="1" x14ac:dyDescent="0.2">
      <c r="A158" s="13" t="s">
        <v>138</v>
      </c>
      <c r="B158" s="13">
        <f t="shared" si="9"/>
        <v>18</v>
      </c>
      <c r="C158" s="168"/>
      <c r="D158" s="246"/>
      <c r="E158" s="204"/>
      <c r="F158" s="56" t="s">
        <v>78</v>
      </c>
      <c r="G158" s="21" t="s">
        <v>60</v>
      </c>
      <c r="H158" s="22"/>
      <c r="I158" s="23">
        <v>50</v>
      </c>
      <c r="J158" s="24">
        <f t="shared" si="7"/>
        <v>0</v>
      </c>
      <c r="K158" s="19"/>
      <c r="L158" s="19"/>
      <c r="M158" s="19"/>
      <c r="N158" s="19"/>
      <c r="O158" s="19"/>
      <c r="P158" s="19"/>
      <c r="Q158" s="51"/>
      <c r="R158" s="69"/>
      <c r="S158" s="69"/>
      <c r="T158" s="69"/>
      <c r="U158" s="69"/>
      <c r="V158" s="69"/>
      <c r="W158" s="69"/>
      <c r="X158" s="69"/>
      <c r="Y158" s="69"/>
      <c r="Z158" s="69"/>
      <c r="AA158" s="69"/>
    </row>
    <row r="159" spans="1:27" ht="12.4" customHeight="1" x14ac:dyDescent="0.2">
      <c r="A159" s="13" t="s">
        <v>138</v>
      </c>
      <c r="B159" s="13">
        <f t="shared" si="9"/>
        <v>19</v>
      </c>
      <c r="C159" s="168"/>
      <c r="D159" s="189" t="s">
        <v>48</v>
      </c>
      <c r="E159" s="190"/>
      <c r="F159" s="47" t="s">
        <v>215</v>
      </c>
      <c r="G159" s="32">
        <v>1</v>
      </c>
      <c r="H159" s="22"/>
      <c r="I159" s="23">
        <v>500</v>
      </c>
      <c r="J159" s="24">
        <f t="shared" si="7"/>
        <v>0</v>
      </c>
      <c r="K159" s="19"/>
      <c r="L159" s="19"/>
      <c r="M159" s="19"/>
      <c r="N159" s="19"/>
      <c r="O159" s="19"/>
      <c r="P159" s="19"/>
      <c r="Q159" s="51"/>
      <c r="R159" s="69"/>
      <c r="S159" s="69"/>
      <c r="T159" s="69"/>
      <c r="U159" s="69"/>
      <c r="V159" s="69"/>
      <c r="W159" s="69"/>
      <c r="X159" s="69"/>
      <c r="Y159" s="69"/>
      <c r="Z159" s="69"/>
      <c r="AA159" s="69"/>
    </row>
    <row r="160" spans="1:27" ht="12.4" customHeight="1" x14ac:dyDescent="0.2">
      <c r="A160" s="13" t="s">
        <v>138</v>
      </c>
      <c r="B160" s="13">
        <f t="shared" si="9"/>
        <v>20</v>
      </c>
      <c r="C160" s="168"/>
      <c r="D160" s="191"/>
      <c r="E160" s="192"/>
      <c r="F160" s="47" t="s">
        <v>216</v>
      </c>
      <c r="G160" s="32">
        <v>1</v>
      </c>
      <c r="H160" s="22"/>
      <c r="I160" s="23">
        <v>250</v>
      </c>
      <c r="J160" s="24">
        <f t="shared" si="7"/>
        <v>0</v>
      </c>
      <c r="K160" s="19"/>
      <c r="L160" s="19"/>
      <c r="M160" s="19"/>
      <c r="N160" s="19"/>
      <c r="O160" s="19"/>
      <c r="P160" s="19"/>
      <c r="Q160" s="51"/>
      <c r="R160" s="69"/>
      <c r="S160" s="69"/>
      <c r="T160" s="77"/>
      <c r="U160" s="69"/>
      <c r="V160" s="69"/>
      <c r="W160" s="69"/>
      <c r="X160" s="69"/>
      <c r="Y160" s="69"/>
      <c r="Z160" s="69"/>
      <c r="AA160" s="69"/>
    </row>
    <row r="161" spans="1:27" ht="12.4" customHeight="1" x14ac:dyDescent="0.2">
      <c r="A161" s="13" t="s">
        <v>138</v>
      </c>
      <c r="B161" s="13">
        <f t="shared" si="9"/>
        <v>21</v>
      </c>
      <c r="C161" s="168"/>
      <c r="D161" s="191"/>
      <c r="E161" s="192"/>
      <c r="F161" s="47" t="s">
        <v>79</v>
      </c>
      <c r="G161" s="32">
        <v>1</v>
      </c>
      <c r="H161" s="22"/>
      <c r="I161" s="23">
        <v>150</v>
      </c>
      <c r="J161" s="24">
        <f t="shared" si="7"/>
        <v>0</v>
      </c>
      <c r="K161" s="19"/>
      <c r="L161" s="19"/>
      <c r="M161" s="19"/>
      <c r="N161" s="19"/>
      <c r="O161" s="19"/>
      <c r="P161" s="19"/>
      <c r="Q161" s="51"/>
      <c r="R161" s="69"/>
      <c r="S161" s="69"/>
      <c r="T161" s="69"/>
      <c r="U161" s="69"/>
      <c r="V161" s="69"/>
      <c r="W161" s="69"/>
      <c r="X161" s="69"/>
      <c r="Y161" s="69"/>
      <c r="Z161" s="69"/>
      <c r="AA161" s="69"/>
    </row>
    <row r="162" spans="1:27" ht="12.4" customHeight="1" x14ac:dyDescent="0.2">
      <c r="A162" s="13" t="s">
        <v>138</v>
      </c>
      <c r="B162" s="13">
        <f t="shared" si="9"/>
        <v>22</v>
      </c>
      <c r="C162" s="168"/>
      <c r="D162" s="218" t="s">
        <v>40</v>
      </c>
      <c r="E162" s="164"/>
      <c r="F162" s="20" t="s">
        <v>211</v>
      </c>
      <c r="G162" s="21" t="s">
        <v>4</v>
      </c>
      <c r="H162" s="22"/>
      <c r="I162" s="23">
        <v>80</v>
      </c>
      <c r="J162" s="24">
        <f t="shared" si="7"/>
        <v>0</v>
      </c>
      <c r="K162" s="19"/>
      <c r="L162" s="19"/>
      <c r="M162" s="19"/>
      <c r="N162" s="19"/>
      <c r="O162" s="19"/>
      <c r="P162" s="19"/>
      <c r="Q162" s="19"/>
    </row>
    <row r="163" spans="1:27" ht="12.4" customHeight="1" x14ac:dyDescent="0.2">
      <c r="A163" s="13" t="s">
        <v>138</v>
      </c>
      <c r="B163" s="13">
        <f t="shared" si="9"/>
        <v>23</v>
      </c>
      <c r="C163" s="168"/>
      <c r="D163" s="219"/>
      <c r="E163" s="220"/>
      <c r="F163" s="20" t="s">
        <v>210</v>
      </c>
      <c r="G163" s="21" t="s">
        <v>4</v>
      </c>
      <c r="H163" s="22"/>
      <c r="I163" s="23">
        <v>40</v>
      </c>
      <c r="J163" s="24">
        <f t="shared" si="7"/>
        <v>0</v>
      </c>
      <c r="K163" s="19"/>
      <c r="L163" s="19"/>
      <c r="M163" s="19"/>
      <c r="N163" s="19"/>
      <c r="O163" s="19"/>
      <c r="P163" s="19"/>
      <c r="Q163" s="19"/>
    </row>
    <row r="164" spans="1:27" ht="12.4" customHeight="1" x14ac:dyDescent="0.2">
      <c r="A164" s="13" t="s">
        <v>138</v>
      </c>
      <c r="B164" s="13">
        <f t="shared" si="9"/>
        <v>24</v>
      </c>
      <c r="C164" s="168"/>
      <c r="D164" s="221" t="s">
        <v>41</v>
      </c>
      <c r="E164" s="222"/>
      <c r="F164" s="47" t="s">
        <v>50</v>
      </c>
      <c r="G164" s="32" t="s">
        <v>117</v>
      </c>
      <c r="H164" s="22"/>
      <c r="I164" s="23">
        <v>20</v>
      </c>
      <c r="J164" s="24">
        <f t="shared" si="7"/>
        <v>0</v>
      </c>
      <c r="K164" s="19"/>
      <c r="L164" s="19"/>
      <c r="M164" s="19"/>
      <c r="N164" s="19"/>
      <c r="O164" s="19"/>
      <c r="P164" s="19"/>
      <c r="Q164" s="19"/>
    </row>
    <row r="165" spans="1:27" ht="12.4" customHeight="1" thickBot="1" x14ac:dyDescent="0.25">
      <c r="A165" s="13" t="s">
        <v>138</v>
      </c>
      <c r="B165" s="13">
        <f t="shared" si="9"/>
        <v>25</v>
      </c>
      <c r="C165" s="169"/>
      <c r="D165" s="223"/>
      <c r="E165" s="224"/>
      <c r="F165" s="120" t="s">
        <v>51</v>
      </c>
      <c r="G165" s="121" t="s">
        <v>117</v>
      </c>
      <c r="H165" s="61"/>
      <c r="I165" s="63">
        <v>20</v>
      </c>
      <c r="J165" s="90">
        <f t="shared" si="7"/>
        <v>0</v>
      </c>
      <c r="K165" s="19"/>
      <c r="L165" s="19"/>
      <c r="M165" s="19"/>
      <c r="N165" s="19"/>
      <c r="O165" s="19"/>
      <c r="P165" s="19"/>
      <c r="Q165" s="19"/>
    </row>
    <row r="166" spans="1:27" ht="19.5" customHeight="1" thickBot="1" x14ac:dyDescent="0.35">
      <c r="A166" s="13" t="s">
        <v>138</v>
      </c>
      <c r="B166" s="13">
        <f t="shared" si="9"/>
        <v>26</v>
      </c>
      <c r="C166" s="175" t="s">
        <v>85</v>
      </c>
      <c r="D166" s="176"/>
      <c r="E166" s="176"/>
      <c r="F166" s="176"/>
      <c r="G166" s="116"/>
      <c r="H166" s="117"/>
      <c r="I166" s="118"/>
      <c r="J166" s="67">
        <f>SUM(J141:J165)</f>
        <v>0</v>
      </c>
      <c r="K166" s="19"/>
      <c r="L166" s="19"/>
      <c r="M166" s="19"/>
      <c r="N166" s="19"/>
      <c r="O166" s="19"/>
      <c r="P166" s="19"/>
      <c r="Q166" s="19"/>
    </row>
    <row r="167" spans="1:27" ht="12" customHeight="1" thickBot="1" x14ac:dyDescent="0.35">
      <c r="A167" s="13"/>
      <c r="B167" s="13"/>
      <c r="C167" s="108"/>
      <c r="D167" s="108"/>
      <c r="E167" s="108"/>
      <c r="F167" s="108"/>
      <c r="G167" s="109"/>
      <c r="H167" s="110"/>
      <c r="I167" s="111"/>
      <c r="J167" s="110"/>
      <c r="K167" s="19"/>
      <c r="L167" s="19"/>
      <c r="M167" s="19"/>
      <c r="N167" s="19"/>
      <c r="O167" s="19"/>
      <c r="P167" s="19"/>
      <c r="Q167" s="19"/>
    </row>
    <row r="168" spans="1:27" ht="18.600000000000001" customHeight="1" thickBot="1" x14ac:dyDescent="0.25">
      <c r="A168" s="13"/>
      <c r="B168" s="13"/>
      <c r="C168" s="182" t="s">
        <v>197</v>
      </c>
      <c r="D168" s="183"/>
      <c r="E168" s="183"/>
      <c r="F168" s="184"/>
      <c r="G168" s="65" t="s">
        <v>155</v>
      </c>
      <c r="H168" s="179"/>
      <c r="I168" s="180"/>
      <c r="J168" s="181"/>
      <c r="K168" s="19"/>
      <c r="L168" s="19"/>
      <c r="M168" s="19"/>
      <c r="N168" s="19"/>
      <c r="O168" s="19"/>
      <c r="P168" s="19"/>
      <c r="Q168" s="19"/>
    </row>
    <row r="169" spans="1:27" ht="12.6" customHeight="1" x14ac:dyDescent="0.2">
      <c r="A169" s="13" t="s">
        <v>115</v>
      </c>
      <c r="B169" s="13">
        <v>1</v>
      </c>
      <c r="C169" s="158" t="s">
        <v>201</v>
      </c>
      <c r="D169" s="150" t="s">
        <v>175</v>
      </c>
      <c r="E169" s="151"/>
      <c r="F169" s="78"/>
      <c r="G169" s="79" t="s">
        <v>4</v>
      </c>
      <c r="H169" s="44"/>
      <c r="I169" s="45"/>
      <c r="J169" s="18">
        <f t="shared" ref="J169:J174" si="10">H169*I169</f>
        <v>0</v>
      </c>
      <c r="K169" s="19"/>
      <c r="L169" s="19"/>
      <c r="M169" s="19"/>
      <c r="N169" s="19"/>
      <c r="O169" s="19"/>
      <c r="P169" s="19"/>
      <c r="Q169" s="19"/>
    </row>
    <row r="170" spans="1:27" ht="12.6" customHeight="1" x14ac:dyDescent="0.2">
      <c r="A170" s="13" t="s">
        <v>115</v>
      </c>
      <c r="B170" s="13">
        <v>2</v>
      </c>
      <c r="C170" s="159"/>
      <c r="D170" s="161" t="s">
        <v>175</v>
      </c>
      <c r="E170" s="162"/>
      <c r="F170" s="78"/>
      <c r="G170" s="79" t="s">
        <v>4</v>
      </c>
      <c r="H170" s="22"/>
      <c r="I170" s="23"/>
      <c r="J170" s="18">
        <f t="shared" si="10"/>
        <v>0</v>
      </c>
      <c r="K170" s="19"/>
      <c r="L170" s="19"/>
      <c r="M170" s="19"/>
      <c r="N170" s="19"/>
      <c r="O170" s="19"/>
      <c r="P170" s="19"/>
      <c r="Q170" s="19"/>
    </row>
    <row r="171" spans="1:27" ht="12.6" customHeight="1" x14ac:dyDescent="0.2">
      <c r="A171" s="13" t="s">
        <v>115</v>
      </c>
      <c r="B171" s="13">
        <v>3</v>
      </c>
      <c r="C171" s="159"/>
      <c r="D171" s="161" t="s">
        <v>175</v>
      </c>
      <c r="E171" s="162"/>
      <c r="F171" s="78"/>
      <c r="G171" s="79" t="s">
        <v>4</v>
      </c>
      <c r="H171" s="22"/>
      <c r="I171" s="23"/>
      <c r="J171" s="18">
        <f t="shared" si="10"/>
        <v>0</v>
      </c>
      <c r="K171" s="19"/>
      <c r="L171" s="19"/>
      <c r="M171" s="19"/>
      <c r="N171" s="19"/>
      <c r="O171" s="19"/>
      <c r="P171" s="19"/>
      <c r="Q171" s="19"/>
    </row>
    <row r="172" spans="1:27" ht="12.6" customHeight="1" x14ac:dyDescent="0.2">
      <c r="A172" s="13" t="s">
        <v>115</v>
      </c>
      <c r="B172" s="13">
        <v>4</v>
      </c>
      <c r="C172" s="159"/>
      <c r="D172" s="161" t="s">
        <v>175</v>
      </c>
      <c r="E172" s="162"/>
      <c r="F172" s="78"/>
      <c r="G172" s="79" t="s">
        <v>4</v>
      </c>
      <c r="H172" s="22"/>
      <c r="I172" s="23"/>
      <c r="J172" s="18">
        <f t="shared" si="10"/>
        <v>0</v>
      </c>
      <c r="K172" s="19"/>
      <c r="L172" s="19"/>
      <c r="M172" s="19"/>
      <c r="N172" s="19"/>
      <c r="O172" s="19"/>
      <c r="P172" s="19"/>
      <c r="Q172" s="19"/>
    </row>
    <row r="173" spans="1:27" ht="12.6" customHeight="1" x14ac:dyDescent="0.2">
      <c r="A173" s="13" t="s">
        <v>115</v>
      </c>
      <c r="B173" s="13">
        <v>5</v>
      </c>
      <c r="C173" s="159"/>
      <c r="D173" s="161" t="s">
        <v>175</v>
      </c>
      <c r="E173" s="162"/>
      <c r="F173" s="78"/>
      <c r="G173" s="79" t="s">
        <v>4</v>
      </c>
      <c r="H173" s="22"/>
      <c r="I173" s="23"/>
      <c r="J173" s="18">
        <f t="shared" si="10"/>
        <v>0</v>
      </c>
      <c r="K173" s="19"/>
      <c r="L173" s="19"/>
      <c r="M173" s="19"/>
      <c r="N173" s="19"/>
      <c r="O173" s="19"/>
      <c r="P173" s="19"/>
      <c r="Q173" s="19"/>
    </row>
    <row r="174" spans="1:27" ht="12.6" customHeight="1" thickBot="1" x14ac:dyDescent="0.25">
      <c r="A174" s="13" t="s">
        <v>115</v>
      </c>
      <c r="B174" s="13">
        <v>6</v>
      </c>
      <c r="C174" s="160"/>
      <c r="D174" s="177" t="s">
        <v>175</v>
      </c>
      <c r="E174" s="178"/>
      <c r="F174" s="78"/>
      <c r="G174" s="79" t="s">
        <v>4</v>
      </c>
      <c r="H174" s="61"/>
      <c r="I174" s="63"/>
      <c r="J174" s="18">
        <f t="shared" si="10"/>
        <v>0</v>
      </c>
      <c r="K174" s="19"/>
      <c r="L174" s="19"/>
      <c r="M174" s="19"/>
      <c r="N174" s="19"/>
      <c r="O174" s="19"/>
      <c r="P174" s="19"/>
      <c r="Q174" s="19"/>
    </row>
    <row r="175" spans="1:27" ht="18.75" customHeight="1" thickBot="1" x14ac:dyDescent="0.35">
      <c r="A175" s="13" t="s">
        <v>115</v>
      </c>
      <c r="B175" s="13">
        <v>7</v>
      </c>
      <c r="C175" s="175" t="s">
        <v>198</v>
      </c>
      <c r="D175" s="176"/>
      <c r="E175" s="176"/>
      <c r="F175" s="176"/>
      <c r="G175" s="116"/>
      <c r="H175" s="117"/>
      <c r="I175" s="118"/>
      <c r="J175" s="67">
        <f>SUM(J169:J174)</f>
        <v>0</v>
      </c>
      <c r="K175" s="19"/>
      <c r="L175" s="19"/>
      <c r="M175" s="19"/>
      <c r="N175" s="19"/>
      <c r="O175" s="19"/>
      <c r="P175" s="19"/>
      <c r="Q175" s="19"/>
    </row>
    <row r="176" spans="1:27" ht="17.25" thickBot="1" x14ac:dyDescent="0.35">
      <c r="A176" s="13"/>
      <c r="B176" s="13"/>
      <c r="C176" s="108"/>
      <c r="D176" s="108"/>
      <c r="E176" s="108"/>
      <c r="F176" s="108"/>
      <c r="G176" s="109"/>
      <c r="H176" s="110"/>
      <c r="I176" s="111"/>
      <c r="J176" s="110"/>
      <c r="K176" s="19"/>
      <c r="L176" s="19"/>
      <c r="M176" s="19"/>
      <c r="N176" s="19"/>
      <c r="O176" s="19"/>
      <c r="P176" s="19"/>
      <c r="Q176" s="19"/>
    </row>
    <row r="177" spans="1:17" x14ac:dyDescent="0.2">
      <c r="A177" s="13" t="s">
        <v>131</v>
      </c>
      <c r="B177" s="13">
        <v>1</v>
      </c>
      <c r="C177" s="167" t="s">
        <v>202</v>
      </c>
      <c r="D177" s="144" t="s">
        <v>113</v>
      </c>
      <c r="E177" s="145"/>
      <c r="F177" s="82" t="s">
        <v>88</v>
      </c>
      <c r="G177" s="83" t="s">
        <v>110</v>
      </c>
      <c r="H177" s="84">
        <v>1000</v>
      </c>
      <c r="I177" s="122"/>
      <c r="J177" s="113">
        <f t="shared" ref="J177:J183" si="11">H177*I177</f>
        <v>0</v>
      </c>
      <c r="K177" s="19"/>
      <c r="L177" s="19"/>
      <c r="M177" s="19"/>
      <c r="N177" s="19"/>
      <c r="O177" s="19"/>
      <c r="P177" s="19"/>
      <c r="Q177" s="19"/>
    </row>
    <row r="178" spans="1:17" x14ac:dyDescent="0.2">
      <c r="A178" s="13" t="s">
        <v>131</v>
      </c>
      <c r="B178" s="13">
        <f t="shared" ref="B178:B184" si="12">B177+1</f>
        <v>2</v>
      </c>
      <c r="C178" s="168"/>
      <c r="D178" s="146"/>
      <c r="E178" s="147"/>
      <c r="F178" s="85" t="s">
        <v>39</v>
      </c>
      <c r="G178" s="52" t="s">
        <v>110</v>
      </c>
      <c r="H178" s="86">
        <v>500</v>
      </c>
      <c r="I178" s="123"/>
      <c r="J178" s="24">
        <f t="shared" si="11"/>
        <v>0</v>
      </c>
      <c r="K178" s="19"/>
      <c r="L178" s="19"/>
      <c r="M178" s="19"/>
      <c r="N178" s="19"/>
      <c r="O178" s="19"/>
      <c r="P178" s="19"/>
      <c r="Q178" s="19"/>
    </row>
    <row r="179" spans="1:17" x14ac:dyDescent="0.2">
      <c r="A179" s="13" t="s">
        <v>131</v>
      </c>
      <c r="B179" s="13">
        <f t="shared" si="12"/>
        <v>3</v>
      </c>
      <c r="C179" s="168"/>
      <c r="D179" s="146"/>
      <c r="E179" s="147"/>
      <c r="F179" s="85" t="s">
        <v>0</v>
      </c>
      <c r="G179" s="52" t="s">
        <v>110</v>
      </c>
      <c r="H179" s="86">
        <v>500</v>
      </c>
      <c r="I179" s="123"/>
      <c r="J179" s="24">
        <f t="shared" si="11"/>
        <v>0</v>
      </c>
      <c r="K179" s="19"/>
      <c r="L179" s="19"/>
      <c r="M179" s="19"/>
      <c r="N179" s="19"/>
      <c r="O179" s="19"/>
      <c r="P179" s="19"/>
      <c r="Q179" s="19"/>
    </row>
    <row r="180" spans="1:17" x14ac:dyDescent="0.2">
      <c r="A180" s="13" t="s">
        <v>131</v>
      </c>
      <c r="B180" s="13">
        <f t="shared" si="12"/>
        <v>4</v>
      </c>
      <c r="C180" s="168"/>
      <c r="D180" s="146"/>
      <c r="E180" s="147"/>
      <c r="F180" s="85" t="s">
        <v>119</v>
      </c>
      <c r="G180" s="52" t="s">
        <v>110</v>
      </c>
      <c r="H180" s="86">
        <v>100</v>
      </c>
      <c r="I180" s="123"/>
      <c r="J180" s="24">
        <f t="shared" si="11"/>
        <v>0</v>
      </c>
      <c r="K180" s="19"/>
      <c r="L180" s="19"/>
      <c r="M180" s="19"/>
      <c r="N180" s="19"/>
      <c r="O180" s="19"/>
      <c r="P180" s="19"/>
      <c r="Q180" s="19"/>
    </row>
    <row r="181" spans="1:17" x14ac:dyDescent="0.2">
      <c r="A181" s="13" t="s">
        <v>131</v>
      </c>
      <c r="B181" s="13">
        <f t="shared" si="12"/>
        <v>5</v>
      </c>
      <c r="C181" s="168"/>
      <c r="D181" s="146"/>
      <c r="E181" s="147"/>
      <c r="F181" s="87" t="s">
        <v>145</v>
      </c>
      <c r="G181" s="52" t="s">
        <v>110</v>
      </c>
      <c r="H181" s="86">
        <v>100</v>
      </c>
      <c r="I181" s="123"/>
      <c r="J181" s="24">
        <f t="shared" si="11"/>
        <v>0</v>
      </c>
      <c r="K181" s="19"/>
      <c r="L181" s="19"/>
      <c r="M181" s="19"/>
      <c r="N181" s="19"/>
      <c r="O181" s="19"/>
      <c r="P181" s="19"/>
      <c r="Q181" s="19"/>
    </row>
    <row r="182" spans="1:17" x14ac:dyDescent="0.2">
      <c r="A182" s="13" t="s">
        <v>131</v>
      </c>
      <c r="B182" s="13">
        <f t="shared" si="12"/>
        <v>6</v>
      </c>
      <c r="C182" s="168"/>
      <c r="D182" s="146"/>
      <c r="E182" s="147"/>
      <c r="F182" s="87" t="s">
        <v>114</v>
      </c>
      <c r="G182" s="52" t="s">
        <v>110</v>
      </c>
      <c r="H182" s="86">
        <v>50</v>
      </c>
      <c r="I182" s="123"/>
      <c r="J182" s="24">
        <f t="shared" si="11"/>
        <v>0</v>
      </c>
      <c r="K182" s="19"/>
      <c r="L182" s="19"/>
      <c r="M182" s="19"/>
      <c r="N182" s="19"/>
      <c r="O182" s="19"/>
      <c r="P182" s="19"/>
      <c r="Q182" s="19"/>
    </row>
    <row r="183" spans="1:17" ht="13.5" thickBot="1" x14ac:dyDescent="0.25">
      <c r="A183" s="13" t="s">
        <v>131</v>
      </c>
      <c r="B183" s="13">
        <f t="shared" si="12"/>
        <v>7</v>
      </c>
      <c r="C183" s="169"/>
      <c r="D183" s="148"/>
      <c r="E183" s="149"/>
      <c r="F183" s="88" t="s">
        <v>146</v>
      </c>
      <c r="G183" s="62" t="s">
        <v>110</v>
      </c>
      <c r="H183" s="89">
        <v>20</v>
      </c>
      <c r="I183" s="124"/>
      <c r="J183" s="90">
        <f t="shared" si="11"/>
        <v>0</v>
      </c>
      <c r="K183" s="19"/>
      <c r="L183" s="19"/>
      <c r="M183" s="19"/>
      <c r="N183" s="19"/>
      <c r="O183" s="19"/>
      <c r="P183" s="19"/>
      <c r="Q183" s="19"/>
    </row>
    <row r="184" spans="1:17" ht="17.25" thickBot="1" x14ac:dyDescent="0.35">
      <c r="A184" s="13" t="s">
        <v>131</v>
      </c>
      <c r="B184" s="13">
        <f t="shared" si="12"/>
        <v>8</v>
      </c>
      <c r="C184" s="175" t="s">
        <v>199</v>
      </c>
      <c r="D184" s="176"/>
      <c r="E184" s="176"/>
      <c r="F184" s="176"/>
      <c r="G184" s="116"/>
      <c r="H184" s="117"/>
      <c r="I184" s="118"/>
      <c r="J184" s="67">
        <f>SUM(J178:J183)</f>
        <v>0</v>
      </c>
      <c r="K184" s="19"/>
      <c r="L184" s="19"/>
      <c r="M184" s="19"/>
      <c r="N184" s="19"/>
      <c r="O184" s="19"/>
      <c r="P184" s="19"/>
      <c r="Q184" s="19"/>
    </row>
    <row r="185" spans="1:17" ht="13.5" x14ac:dyDescent="0.2">
      <c r="A185" s="13"/>
      <c r="B185" s="13"/>
      <c r="C185" s="91"/>
      <c r="D185" s="92"/>
      <c r="E185" s="92"/>
      <c r="F185" s="93"/>
      <c r="G185" s="66"/>
      <c r="H185" s="93"/>
      <c r="I185" s="94"/>
      <c r="J185" s="66"/>
    </row>
    <row r="186" spans="1:17" ht="23.25" customHeight="1" x14ac:dyDescent="0.25">
      <c r="A186" s="13" t="s">
        <v>139</v>
      </c>
      <c r="B186" s="13">
        <v>1</v>
      </c>
      <c r="C186" s="91"/>
      <c r="D186" s="80"/>
      <c r="E186" s="96"/>
      <c r="F186" s="69"/>
      <c r="G186" s="81"/>
      <c r="H186" s="81"/>
      <c r="I186" s="133"/>
      <c r="J186" s="132">
        <f>J102+J139+J166+J175+J184</f>
        <v>294</v>
      </c>
    </row>
    <row r="187" spans="1:17" ht="24" customHeight="1" x14ac:dyDescent="0.25">
      <c r="C187" s="97"/>
      <c r="D187" s="81"/>
      <c r="E187" s="96"/>
      <c r="F187" s="69"/>
      <c r="G187" s="69"/>
      <c r="H187" s="69"/>
      <c r="I187" s="1"/>
      <c r="J187" s="69"/>
      <c r="K187" s="98"/>
    </row>
    <row r="188" spans="1:17" ht="24" customHeight="1" x14ac:dyDescent="0.25">
      <c r="C188" s="97"/>
      <c r="D188" s="142"/>
      <c r="E188" s="142"/>
      <c r="F188" s="69"/>
      <c r="G188" s="69"/>
      <c r="H188" s="69"/>
      <c r="I188" s="134"/>
      <c r="J188" s="69"/>
      <c r="K188" s="98"/>
    </row>
    <row r="189" spans="1:17" ht="24" customHeight="1" x14ac:dyDescent="0.25">
      <c r="C189" s="69"/>
      <c r="D189" s="143" t="s">
        <v>120</v>
      </c>
      <c r="E189" s="143"/>
      <c r="F189" s="69"/>
      <c r="G189" s="69"/>
      <c r="H189" s="69"/>
      <c r="I189" s="99"/>
      <c r="J189" s="69"/>
      <c r="K189" s="95"/>
    </row>
    <row r="190" spans="1:17" ht="24" customHeight="1" x14ac:dyDescent="0.25">
      <c r="C190" s="69"/>
      <c r="D190" s="96"/>
      <c r="E190" s="96"/>
      <c r="F190" s="69"/>
      <c r="G190" s="69"/>
      <c r="H190" s="69"/>
      <c r="I190" s="94"/>
      <c r="J190" s="69"/>
      <c r="K190" s="98"/>
    </row>
    <row r="191" spans="1:17" ht="15" customHeight="1" x14ac:dyDescent="0.25">
      <c r="B191" s="140" t="s">
        <v>212</v>
      </c>
      <c r="C191" s="140"/>
      <c r="D191" s="140"/>
      <c r="E191" s="140"/>
      <c r="F191" s="140"/>
      <c r="G191" s="140"/>
      <c r="H191" s="140"/>
      <c r="I191" s="100"/>
      <c r="J191" s="69"/>
      <c r="K191" s="98"/>
      <c r="M191" s="101"/>
      <c r="N191" s="3"/>
      <c r="O191" s="3"/>
    </row>
    <row r="192" spans="1:17" ht="15" customHeight="1" x14ac:dyDescent="0.25">
      <c r="B192" s="141" t="s">
        <v>97</v>
      </c>
      <c r="C192" s="141"/>
      <c r="D192" s="141"/>
      <c r="E192" s="141"/>
      <c r="F192" s="141"/>
      <c r="G192" s="141"/>
      <c r="H192" s="141"/>
      <c r="I192" s="1"/>
      <c r="J192" s="69"/>
      <c r="K192" s="98"/>
    </row>
    <row r="193" spans="2:15" ht="15" customHeight="1" x14ac:dyDescent="0.25">
      <c r="B193" s="141" t="s">
        <v>213</v>
      </c>
      <c r="C193" s="141"/>
      <c r="D193" s="141"/>
      <c r="E193" s="141"/>
      <c r="F193" s="141"/>
      <c r="G193" s="141"/>
      <c r="H193" s="141"/>
      <c r="I193" s="1"/>
      <c r="J193" s="69"/>
      <c r="K193" s="98"/>
    </row>
    <row r="194" spans="2:15" ht="15" customHeight="1" x14ac:dyDescent="0.25">
      <c r="B194" s="141" t="s">
        <v>214</v>
      </c>
      <c r="C194" s="141"/>
      <c r="D194" s="141"/>
      <c r="E194" s="141"/>
      <c r="F194" s="141"/>
      <c r="G194" s="141"/>
      <c r="H194" s="141"/>
      <c r="I194" s="100"/>
      <c r="J194" s="69"/>
      <c r="K194" s="98"/>
    </row>
    <row r="195" spans="2:15" ht="15" customHeight="1" x14ac:dyDescent="0.25">
      <c r="B195" s="141" t="s">
        <v>134</v>
      </c>
      <c r="C195" s="141"/>
      <c r="D195" s="141"/>
      <c r="E195" s="141"/>
      <c r="F195" s="141"/>
      <c r="G195" s="141"/>
      <c r="H195" s="141"/>
      <c r="I195" s="100"/>
      <c r="J195" s="69"/>
      <c r="K195" s="98"/>
    </row>
    <row r="196" spans="2:15" ht="12.75" customHeight="1" x14ac:dyDescent="0.25">
      <c r="C196" s="69"/>
      <c r="D196" s="96"/>
      <c r="E196" s="96"/>
      <c r="F196" s="69"/>
      <c r="G196" s="103"/>
      <c r="H196" s="69"/>
      <c r="I196" s="100"/>
      <c r="J196" s="69"/>
      <c r="K196" s="98"/>
    </row>
    <row r="197" spans="2:15" ht="15" customHeight="1" x14ac:dyDescent="0.25">
      <c r="C197" s="102"/>
      <c r="D197" s="96"/>
      <c r="E197" s="96"/>
      <c r="F197" s="69"/>
      <c r="G197" s="69"/>
      <c r="H197" s="69"/>
      <c r="I197" s="100"/>
      <c r="J197" s="69"/>
      <c r="K197" s="98"/>
    </row>
    <row r="198" spans="2:15" ht="15" customHeight="1" x14ac:dyDescent="0.25">
      <c r="C198" s="102"/>
      <c r="D198" s="96"/>
      <c r="E198" s="96"/>
      <c r="F198" s="69"/>
      <c r="G198" s="104"/>
      <c r="H198" s="69"/>
      <c r="I198" s="100"/>
      <c r="J198" s="69"/>
      <c r="K198" s="69"/>
    </row>
    <row r="199" spans="2:15" ht="12.75" customHeight="1" x14ac:dyDescent="0.2">
      <c r="C199" s="96"/>
      <c r="D199" s="96"/>
      <c r="E199" s="96"/>
      <c r="F199" s="69"/>
      <c r="G199" s="69"/>
      <c r="H199" s="69"/>
      <c r="I199" s="100"/>
      <c r="J199" s="69"/>
      <c r="K199" s="69"/>
    </row>
    <row r="200" spans="2:15" x14ac:dyDescent="0.2">
      <c r="C200" s="96"/>
      <c r="D200" s="96"/>
      <c r="E200" s="96"/>
      <c r="F200" s="69"/>
      <c r="G200" s="69"/>
      <c r="H200" s="69"/>
      <c r="I200" s="100"/>
      <c r="J200" s="69"/>
      <c r="K200" s="69"/>
    </row>
    <row r="201" spans="2:15" x14ac:dyDescent="0.2">
      <c r="C201" s="69"/>
      <c r="D201" s="96"/>
      <c r="E201" s="96"/>
      <c r="F201" s="69"/>
      <c r="G201" s="69"/>
      <c r="H201" s="69"/>
      <c r="I201" s="100"/>
      <c r="J201" s="69"/>
      <c r="K201" s="69"/>
    </row>
    <row r="202" spans="2:15" x14ac:dyDescent="0.2">
      <c r="C202" s="69"/>
      <c r="D202" s="96"/>
      <c r="E202" s="96"/>
      <c r="F202" s="69"/>
      <c r="G202" s="69"/>
      <c r="H202" s="69"/>
      <c r="I202" s="100"/>
      <c r="J202" s="69"/>
      <c r="K202" s="69"/>
      <c r="O202" s="105"/>
    </row>
    <row r="203" spans="2:15" x14ac:dyDescent="0.2">
      <c r="C203" s="69"/>
      <c r="D203" s="96"/>
      <c r="E203" s="96"/>
      <c r="F203" s="69"/>
      <c r="G203" s="69"/>
      <c r="H203" s="69"/>
      <c r="I203" s="100"/>
      <c r="J203" s="69"/>
      <c r="K203" s="69"/>
    </row>
    <row r="204" spans="2:15" x14ac:dyDescent="0.2">
      <c r="C204" s="69"/>
      <c r="D204" s="96"/>
      <c r="E204" s="96"/>
      <c r="F204" s="69"/>
      <c r="G204" s="69"/>
      <c r="H204" s="69"/>
      <c r="I204" s="100"/>
      <c r="J204" s="69"/>
      <c r="K204" s="69"/>
    </row>
    <row r="205" spans="2:15" x14ac:dyDescent="0.2">
      <c r="C205" s="69"/>
      <c r="D205" s="96"/>
      <c r="E205" s="96"/>
      <c r="F205" s="69"/>
      <c r="G205" s="69"/>
      <c r="H205" s="69"/>
      <c r="I205" s="100"/>
      <c r="J205" s="69"/>
      <c r="K205" s="69"/>
    </row>
    <row r="206" spans="2:15" x14ac:dyDescent="0.2">
      <c r="C206" s="69"/>
      <c r="D206" s="96"/>
      <c r="E206" s="96"/>
      <c r="F206" s="69"/>
      <c r="G206" s="69"/>
      <c r="H206" s="69"/>
      <c r="I206" s="100"/>
      <c r="J206" s="69"/>
      <c r="K206" s="69"/>
    </row>
    <row r="207" spans="2:15" x14ac:dyDescent="0.2">
      <c r="C207" s="69"/>
      <c r="D207" s="96"/>
      <c r="E207" s="96"/>
      <c r="F207" s="69"/>
      <c r="G207" s="69"/>
      <c r="H207" s="69"/>
      <c r="I207" s="100"/>
      <c r="J207" s="69"/>
      <c r="K207" s="69"/>
    </row>
    <row r="208" spans="2:15" x14ac:dyDescent="0.2">
      <c r="C208" s="69"/>
      <c r="K208" s="69"/>
    </row>
    <row r="209" spans="3:11" x14ac:dyDescent="0.2">
      <c r="C209" s="69"/>
      <c r="K209" s="69"/>
    </row>
    <row r="210" spans="3:11" x14ac:dyDescent="0.2">
      <c r="C210" s="69"/>
      <c r="K210" s="69"/>
    </row>
    <row r="211" spans="3:11" x14ac:dyDescent="0.2">
      <c r="C211" s="69"/>
      <c r="K211" s="69"/>
    </row>
    <row r="212" spans="3:11" x14ac:dyDescent="0.2">
      <c r="C212" s="69"/>
      <c r="K212" s="69"/>
    </row>
    <row r="213" spans="3:11" x14ac:dyDescent="0.2">
      <c r="C213" s="69"/>
      <c r="K213" s="69"/>
    </row>
    <row r="214" spans="3:11" x14ac:dyDescent="0.2">
      <c r="C214" s="69"/>
      <c r="K214" s="69"/>
    </row>
    <row r="215" spans="3:11" x14ac:dyDescent="0.2">
      <c r="C215" s="69"/>
      <c r="K215" s="69"/>
    </row>
    <row r="216" spans="3:11" x14ac:dyDescent="0.2">
      <c r="C216" s="69"/>
      <c r="K216" s="69"/>
    </row>
  </sheetData>
  <dataConsolidate/>
  <mergeCells count="69">
    <mergeCell ref="K6:Q6"/>
    <mergeCell ref="E8:E14"/>
    <mergeCell ref="C102:F102"/>
    <mergeCell ref="D31:E42"/>
    <mergeCell ref="E63:E68"/>
    <mergeCell ref="D155:E158"/>
    <mergeCell ref="D75:E82"/>
    <mergeCell ref="D85:E88"/>
    <mergeCell ref="C8:C101"/>
    <mergeCell ref="D89:E101"/>
    <mergeCell ref="G3:J5"/>
    <mergeCell ref="D151:E154"/>
    <mergeCell ref="E71:E72"/>
    <mergeCell ref="E73:E74"/>
    <mergeCell ref="D69:D74"/>
    <mergeCell ref="D106:E108"/>
    <mergeCell ref="E25:E28"/>
    <mergeCell ref="D21:D28"/>
    <mergeCell ref="C3:E3"/>
    <mergeCell ref="C5:E5"/>
    <mergeCell ref="D29:E30"/>
    <mergeCell ref="D170:E170"/>
    <mergeCell ref="D171:E171"/>
    <mergeCell ref="D173:E173"/>
    <mergeCell ref="A7:B7"/>
    <mergeCell ref="C166:F166"/>
    <mergeCell ref="D134:E138"/>
    <mergeCell ref="D162:E163"/>
    <mergeCell ref="D164:E165"/>
    <mergeCell ref="E21:E24"/>
    <mergeCell ref="C139:F139"/>
    <mergeCell ref="C104:C138"/>
    <mergeCell ref="C1:J1"/>
    <mergeCell ref="D43:D57"/>
    <mergeCell ref="D58:D68"/>
    <mergeCell ref="E43:E52"/>
    <mergeCell ref="C7:F7"/>
    <mergeCell ref="E53:E57"/>
    <mergeCell ref="E69:E70"/>
    <mergeCell ref="H168:J168"/>
    <mergeCell ref="C168:F168"/>
    <mergeCell ref="D109:E112"/>
    <mergeCell ref="D104:E105"/>
    <mergeCell ref="C4:E4"/>
    <mergeCell ref="C184:F184"/>
    <mergeCell ref="C177:C183"/>
    <mergeCell ref="D159:E161"/>
    <mergeCell ref="D8:D20"/>
    <mergeCell ref="E15:E20"/>
    <mergeCell ref="D83:E84"/>
    <mergeCell ref="C141:C165"/>
    <mergeCell ref="D113:E121"/>
    <mergeCell ref="E58:E62"/>
    <mergeCell ref="C175:F175"/>
    <mergeCell ref="D174:E174"/>
    <mergeCell ref="D145:E150"/>
    <mergeCell ref="D177:E183"/>
    <mergeCell ref="D169:E169"/>
    <mergeCell ref="D141:E144"/>
    <mergeCell ref="D122:E133"/>
    <mergeCell ref="C169:C174"/>
    <mergeCell ref="D172:E172"/>
    <mergeCell ref="B191:H191"/>
    <mergeCell ref="B192:H192"/>
    <mergeCell ref="B193:H193"/>
    <mergeCell ref="B194:H194"/>
    <mergeCell ref="B195:H195"/>
    <mergeCell ref="D188:E188"/>
    <mergeCell ref="D189:E189"/>
  </mergeCells>
  <phoneticPr fontId="1" type="noConversion"/>
  <pageMargins left="0.55118110236220474" right="0.15748031496062992" top="0.35433070866141736" bottom="0.27559055118110237" header="0.15748031496062992" footer="0.27559055118110237"/>
  <pageSetup paperSize="9" scale="6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Vyucba</vt:lpstr>
      <vt:lpstr>Veda_vyucba_hodnotenie</vt:lpstr>
      <vt:lpstr>Veda_vyucba_hodnotenie!Názvy_tlače</vt:lpstr>
      <vt:lpstr>Veda_vyucba_hodnotenie!Oblasť_tlače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ikt</cp:lastModifiedBy>
  <cp:lastPrinted>2016-05-05T07:31:04Z</cp:lastPrinted>
  <dcterms:created xsi:type="dcterms:W3CDTF">2009-01-25T16:30:17Z</dcterms:created>
  <dcterms:modified xsi:type="dcterms:W3CDTF">2023-07-13T14:37:15Z</dcterms:modified>
</cp:coreProperties>
</file>