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niverzita\PRACOVNE od 2023\ORGANY\AS FF KU\2023_2024\materialy odo mna\vyrocna sprava\"/>
    </mc:Choice>
  </mc:AlternateContent>
  <xr:revisionPtr revIDLastSave="0" documentId="13_ncr:1_{1FF1A9F3-8F94-4ECD-AA76-FC22A5E793DB}" xr6:coauthVersionLast="47" xr6:coauthVersionMax="47" xr10:uidLastSave="{00000000-0000-0000-0000-000000000000}"/>
  <bookViews>
    <workbookView xWindow="-120" yWindow="-120" windowWidth="21840" windowHeight="13140" tabRatio="1000" firstSheet="19" activeTab="19" xr2:uid="{00000000-000D-0000-FFFF-FFFF00000000}"/>
  </bookViews>
  <sheets>
    <sheet name="titulná strana" sheetId="37" r:id="rId1"/>
    <sheet name="zoznam tabuliek" sheetId="38" r:id="rId2"/>
    <sheet name="T1 počet študentov" sheetId="41" r:id="rId3"/>
    <sheet name="T1a vývoj počtu študentov" sheetId="7" r:id="rId4"/>
    <sheet name="T2 počet absolventov" sheetId="2" r:id="rId5"/>
    <sheet name="T3a - I.stupeň prijatia" sheetId="4" r:id="rId6"/>
    <sheet name="T3B - II. stupeň prijatia" sheetId="5" r:id="rId7"/>
    <sheet name="T3C - III stupeň prijatia" sheetId="6" r:id="rId8"/>
    <sheet name="T4 štruktúra platiacich" sheetId="3" r:id="rId9"/>
    <sheet name="T5 - úspešnosť štúdia" sheetId="36" r:id="rId10"/>
    <sheet name="T6 mobility študenti" sheetId="15" r:id="rId11"/>
    <sheet name="T7 profesori" sheetId="21" r:id="rId12"/>
    <sheet name="T8 docenti" sheetId="20" r:id="rId13"/>
    <sheet name="T9 výberové konania" sheetId="19" r:id="rId14"/>
    <sheet name="T10 kvalif. štruktúra učiteľov" sheetId="13" r:id="rId15"/>
    <sheet name="T11 mobility zam" sheetId="16" r:id="rId16"/>
    <sheet name="T12 záverečné práce" sheetId="18" r:id="rId17"/>
    <sheet name="T13 publ činnosť" sheetId="40" r:id="rId18"/>
    <sheet name="T14 umel.cinnosť" sheetId="39" r:id="rId19"/>
    <sheet name="T15 štud.program - ŠP" sheetId="22" r:id="rId20"/>
    <sheet name="T16 odňaté ŠP" sheetId="27" r:id="rId21"/>
    <sheet name="17 HI konania" sheetId="30" r:id="rId22"/>
    <sheet name="18 HI odňatie " sheetId="31" r:id="rId23"/>
    <sheet name="T19 Výskumné projekty" sheetId="34" r:id="rId24"/>
    <sheet name="T20 Ostatné (nevýsk.) projekty" sheetId="35" r:id="rId25"/>
    <sheet name="T21 umelecká činnosť" sheetId="28" r:id="rId26"/>
    <sheet name="T22 odoberanie titulov" sheetId="42" r:id="rId27"/>
    <sheet name="skratky" sheetId="29" r:id="rId28"/>
  </sheets>
  <definedNames>
    <definedName name="_xlnm.Print_Area" localSheetId="21">'17 HI konania'!$A$1:$B$10</definedName>
    <definedName name="_xlnm.Print_Area" localSheetId="22">'18 HI odňatie '!$A$1:$C$8</definedName>
    <definedName name="_xlnm.Print_Area" localSheetId="16">'T12 záverečné práce'!$A$1:$K$8</definedName>
    <definedName name="_xlnm.Print_Area" localSheetId="24">'T20 Ostatné (nevýsk.) projekty'!$A$1:$L$13</definedName>
    <definedName name="_xlnm.Print_Area" localSheetId="26">'T22 odoberanie titulov'!$A$1:$Q$11</definedName>
    <definedName name="_xlnm.Print_Area" localSheetId="5">'T3a - I.stupeň prijatia'!$A$1:$J$94</definedName>
    <definedName name="_xlnm.Print_Area" localSheetId="7">'T3C - III stupeň prijatia'!$A$1:$J$126</definedName>
    <definedName name="_xlnm.Print_Area" localSheetId="13">'T9 výberové konania'!$A$1:$I$21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0" l="1"/>
  <c r="Q4" i="40" l="1"/>
  <c r="Q20" i="40"/>
  <c r="Q14" i="40"/>
  <c r="E7" i="18"/>
  <c r="F7" i="18"/>
  <c r="G7" i="18"/>
  <c r="H7" i="18"/>
  <c r="I7" i="18"/>
  <c r="J7" i="18"/>
  <c r="K7" i="18"/>
  <c r="B8" i="7"/>
  <c r="C38" i="41"/>
  <c r="C37" i="41"/>
  <c r="C36" i="41"/>
  <c r="C35" i="41"/>
  <c r="C34" i="41"/>
  <c r="E8" i="41"/>
  <c r="P20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Q19" i="40"/>
  <c r="Q18" i="40"/>
  <c r="Q17" i="40"/>
  <c r="Q16" i="40"/>
  <c r="I125" i="6" l="1"/>
  <c r="E125" i="6"/>
  <c r="D125" i="6"/>
  <c r="H125" i="6" s="1"/>
  <c r="C125" i="6"/>
  <c r="B125" i="6"/>
  <c r="I124" i="6"/>
  <c r="H124" i="6"/>
  <c r="G124" i="6"/>
  <c r="F124" i="6"/>
  <c r="I123" i="6"/>
  <c r="H123" i="6"/>
  <c r="G123" i="6"/>
  <c r="F123" i="6"/>
  <c r="I122" i="6"/>
  <c r="H122" i="6"/>
  <c r="G122" i="6"/>
  <c r="F122" i="6"/>
  <c r="I121" i="6"/>
  <c r="H121" i="6"/>
  <c r="G121" i="6"/>
  <c r="F121" i="6"/>
  <c r="I120" i="6"/>
  <c r="H120" i="6"/>
  <c r="G120" i="6"/>
  <c r="F120" i="6"/>
  <c r="I119" i="6"/>
  <c r="H119" i="6"/>
  <c r="G119" i="6"/>
  <c r="F119" i="6"/>
  <c r="I118" i="6"/>
  <c r="H118" i="6"/>
  <c r="G118" i="6"/>
  <c r="F118" i="6"/>
  <c r="I117" i="6"/>
  <c r="H117" i="6"/>
  <c r="G117" i="6"/>
  <c r="F117" i="6"/>
  <c r="I116" i="6"/>
  <c r="H116" i="6"/>
  <c r="G116" i="6"/>
  <c r="F116" i="6"/>
  <c r="I115" i="6"/>
  <c r="H115" i="6"/>
  <c r="G115" i="6"/>
  <c r="F115" i="6"/>
  <c r="I114" i="6"/>
  <c r="H114" i="6"/>
  <c r="G114" i="6"/>
  <c r="F114" i="6"/>
  <c r="I113" i="6"/>
  <c r="H113" i="6"/>
  <c r="G113" i="6"/>
  <c r="F113" i="6"/>
  <c r="I112" i="6"/>
  <c r="H112" i="6"/>
  <c r="G112" i="6"/>
  <c r="F112" i="6"/>
  <c r="I111" i="6"/>
  <c r="H111" i="6"/>
  <c r="G111" i="6"/>
  <c r="F111" i="6"/>
  <c r="I110" i="6"/>
  <c r="H110" i="6"/>
  <c r="G110" i="6"/>
  <c r="F110" i="6"/>
  <c r="I109" i="6"/>
  <c r="H109" i="6"/>
  <c r="G109" i="6"/>
  <c r="F109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I105" i="6"/>
  <c r="H105" i="6"/>
  <c r="G105" i="6"/>
  <c r="F105" i="6"/>
  <c r="I104" i="6"/>
  <c r="H104" i="6"/>
  <c r="G104" i="6"/>
  <c r="F104" i="6"/>
  <c r="I103" i="6"/>
  <c r="H103" i="6"/>
  <c r="G103" i="6"/>
  <c r="F103" i="6"/>
  <c r="I102" i="6"/>
  <c r="H102" i="6"/>
  <c r="G102" i="6"/>
  <c r="F102" i="6"/>
  <c r="I101" i="6"/>
  <c r="H101" i="6"/>
  <c r="G101" i="6"/>
  <c r="F101" i="6"/>
  <c r="I100" i="6"/>
  <c r="H100" i="6"/>
  <c r="G100" i="6"/>
  <c r="F100" i="6"/>
  <c r="I99" i="6"/>
  <c r="H99" i="6"/>
  <c r="G99" i="6"/>
  <c r="F99" i="6"/>
  <c r="I98" i="6"/>
  <c r="H98" i="6"/>
  <c r="G98" i="6"/>
  <c r="F98" i="6"/>
  <c r="E93" i="6"/>
  <c r="I93" i="6" s="1"/>
  <c r="D93" i="6"/>
  <c r="C93" i="6"/>
  <c r="G93" i="6" s="1"/>
  <c r="B93" i="6"/>
  <c r="F93" i="6" s="1"/>
  <c r="I92" i="6"/>
  <c r="H92" i="6"/>
  <c r="G92" i="6"/>
  <c r="F92" i="6"/>
  <c r="I91" i="6"/>
  <c r="H91" i="6"/>
  <c r="G91" i="6"/>
  <c r="F91" i="6"/>
  <c r="I90" i="6"/>
  <c r="H90" i="6"/>
  <c r="G90" i="6"/>
  <c r="F90" i="6"/>
  <c r="I89" i="6"/>
  <c r="H89" i="6"/>
  <c r="G89" i="6"/>
  <c r="F89" i="6"/>
  <c r="I88" i="6"/>
  <c r="H88" i="6"/>
  <c r="G88" i="6"/>
  <c r="F88" i="6"/>
  <c r="I87" i="6"/>
  <c r="H87" i="6"/>
  <c r="G87" i="6"/>
  <c r="F87" i="6"/>
  <c r="I86" i="6"/>
  <c r="H86" i="6"/>
  <c r="G86" i="6"/>
  <c r="F86" i="6"/>
  <c r="I85" i="6"/>
  <c r="H85" i="6"/>
  <c r="G85" i="6"/>
  <c r="F85" i="6"/>
  <c r="I84" i="6"/>
  <c r="H84" i="6"/>
  <c r="G84" i="6"/>
  <c r="F84" i="6"/>
  <c r="I83" i="6"/>
  <c r="H83" i="6"/>
  <c r="G83" i="6"/>
  <c r="F83" i="6"/>
  <c r="I82" i="6"/>
  <c r="H82" i="6"/>
  <c r="G82" i="6"/>
  <c r="F82" i="6"/>
  <c r="I81" i="6"/>
  <c r="H81" i="6"/>
  <c r="G81" i="6"/>
  <c r="F81" i="6"/>
  <c r="I80" i="6"/>
  <c r="H80" i="6"/>
  <c r="G80" i="6"/>
  <c r="F80" i="6"/>
  <c r="I79" i="6"/>
  <c r="H79" i="6"/>
  <c r="G79" i="6"/>
  <c r="F79" i="6"/>
  <c r="I78" i="6"/>
  <c r="H78" i="6"/>
  <c r="G78" i="6"/>
  <c r="F78" i="6"/>
  <c r="I77" i="6"/>
  <c r="H77" i="6"/>
  <c r="G77" i="6"/>
  <c r="F77" i="6"/>
  <c r="I76" i="6"/>
  <c r="H76" i="6"/>
  <c r="G76" i="6"/>
  <c r="F76" i="6"/>
  <c r="I75" i="6"/>
  <c r="H75" i="6"/>
  <c r="G75" i="6"/>
  <c r="F75" i="6"/>
  <c r="I74" i="6"/>
  <c r="H74" i="6"/>
  <c r="G74" i="6"/>
  <c r="F74" i="6"/>
  <c r="I73" i="6"/>
  <c r="H73" i="6"/>
  <c r="G73" i="6"/>
  <c r="F73" i="6"/>
  <c r="I72" i="6"/>
  <c r="H72" i="6"/>
  <c r="G72" i="6"/>
  <c r="F72" i="6"/>
  <c r="I71" i="6"/>
  <c r="H71" i="6"/>
  <c r="G71" i="6"/>
  <c r="F71" i="6"/>
  <c r="I70" i="6"/>
  <c r="H70" i="6"/>
  <c r="G70" i="6"/>
  <c r="F70" i="6"/>
  <c r="I69" i="6"/>
  <c r="H69" i="6"/>
  <c r="G69" i="6"/>
  <c r="F69" i="6"/>
  <c r="I68" i="6"/>
  <c r="H68" i="6"/>
  <c r="G68" i="6"/>
  <c r="F68" i="6"/>
  <c r="I67" i="6"/>
  <c r="H67" i="6"/>
  <c r="G67" i="6"/>
  <c r="F67" i="6"/>
  <c r="I66" i="6"/>
  <c r="H66" i="6"/>
  <c r="G66" i="6"/>
  <c r="F66" i="6"/>
  <c r="F62" i="6"/>
  <c r="I62" i="6" s="1"/>
  <c r="E62" i="6"/>
  <c r="H62" i="6" s="1"/>
  <c r="D62" i="6"/>
  <c r="C62" i="6"/>
  <c r="B62" i="6"/>
  <c r="J62" i="6" s="1"/>
  <c r="J61" i="6"/>
  <c r="I61" i="6"/>
  <c r="H61" i="6"/>
  <c r="G61" i="6"/>
  <c r="J60" i="6"/>
  <c r="I60" i="6"/>
  <c r="H60" i="6"/>
  <c r="G60" i="6"/>
  <c r="J59" i="6"/>
  <c r="I59" i="6"/>
  <c r="H59" i="6"/>
  <c r="G59" i="6"/>
  <c r="J58" i="6"/>
  <c r="I58" i="6"/>
  <c r="H58" i="6"/>
  <c r="G58" i="6"/>
  <c r="J57" i="6"/>
  <c r="I57" i="6"/>
  <c r="H57" i="6"/>
  <c r="G57" i="6"/>
  <c r="J56" i="6"/>
  <c r="I56" i="6"/>
  <c r="H56" i="6"/>
  <c r="G56" i="6"/>
  <c r="J55" i="6"/>
  <c r="I55" i="6"/>
  <c r="H55" i="6"/>
  <c r="G55" i="6"/>
  <c r="J54" i="6"/>
  <c r="I54" i="6"/>
  <c r="H54" i="6"/>
  <c r="G54" i="6"/>
  <c r="J53" i="6"/>
  <c r="I53" i="6"/>
  <c r="H53" i="6"/>
  <c r="G53" i="6"/>
  <c r="J52" i="6"/>
  <c r="I52" i="6"/>
  <c r="H52" i="6"/>
  <c r="G52" i="6"/>
  <c r="J51" i="6"/>
  <c r="I51" i="6"/>
  <c r="H51" i="6"/>
  <c r="G51" i="6"/>
  <c r="J50" i="6"/>
  <c r="I50" i="6"/>
  <c r="H50" i="6"/>
  <c r="G50" i="6"/>
  <c r="J49" i="6"/>
  <c r="I49" i="6"/>
  <c r="H49" i="6"/>
  <c r="G49" i="6"/>
  <c r="J48" i="6"/>
  <c r="I48" i="6"/>
  <c r="H48" i="6"/>
  <c r="G48" i="6"/>
  <c r="J47" i="6"/>
  <c r="I47" i="6"/>
  <c r="H47" i="6"/>
  <c r="G47" i="6"/>
  <c r="J46" i="6"/>
  <c r="I46" i="6"/>
  <c r="H46" i="6"/>
  <c r="G46" i="6"/>
  <c r="J45" i="6"/>
  <c r="I45" i="6"/>
  <c r="H45" i="6"/>
  <c r="G45" i="6"/>
  <c r="J44" i="6"/>
  <c r="I44" i="6"/>
  <c r="H44" i="6"/>
  <c r="G44" i="6"/>
  <c r="J43" i="6"/>
  <c r="I43" i="6"/>
  <c r="H43" i="6"/>
  <c r="G43" i="6"/>
  <c r="J42" i="6"/>
  <c r="I42" i="6"/>
  <c r="H42" i="6"/>
  <c r="G42" i="6"/>
  <c r="J41" i="6"/>
  <c r="I41" i="6"/>
  <c r="H41" i="6"/>
  <c r="G41" i="6"/>
  <c r="J40" i="6"/>
  <c r="I40" i="6"/>
  <c r="H40" i="6"/>
  <c r="G40" i="6"/>
  <c r="J39" i="6"/>
  <c r="I39" i="6"/>
  <c r="H39" i="6"/>
  <c r="G39" i="6"/>
  <c r="J38" i="6"/>
  <c r="I38" i="6"/>
  <c r="H38" i="6"/>
  <c r="G38" i="6"/>
  <c r="J37" i="6"/>
  <c r="I37" i="6"/>
  <c r="H37" i="6"/>
  <c r="G37" i="6"/>
  <c r="J36" i="6"/>
  <c r="I36" i="6"/>
  <c r="H36" i="6"/>
  <c r="G36" i="6"/>
  <c r="J35" i="6"/>
  <c r="I35" i="6"/>
  <c r="H35" i="6"/>
  <c r="G35" i="6"/>
  <c r="G31" i="6"/>
  <c r="F31" i="6"/>
  <c r="I31" i="6" s="1"/>
  <c r="E31" i="6"/>
  <c r="H93" i="6" s="1"/>
  <c r="D31" i="6"/>
  <c r="G125" i="6" s="1"/>
  <c r="C31" i="6"/>
  <c r="F125" i="6" s="1"/>
  <c r="B31" i="6"/>
  <c r="J31" i="6" s="1"/>
  <c r="J30" i="6"/>
  <c r="I30" i="6"/>
  <c r="H30" i="6"/>
  <c r="G30" i="6"/>
  <c r="J29" i="6"/>
  <c r="I29" i="6"/>
  <c r="H29" i="6"/>
  <c r="G29" i="6"/>
  <c r="J28" i="6"/>
  <c r="I28" i="6"/>
  <c r="H28" i="6"/>
  <c r="G28" i="6"/>
  <c r="J27" i="6"/>
  <c r="I27" i="6"/>
  <c r="H27" i="6"/>
  <c r="G27" i="6"/>
  <c r="J26" i="6"/>
  <c r="I26" i="6"/>
  <c r="H26" i="6"/>
  <c r="G26" i="6"/>
  <c r="J25" i="6"/>
  <c r="I25" i="6"/>
  <c r="H25" i="6"/>
  <c r="G25" i="6"/>
  <c r="J24" i="6"/>
  <c r="I24" i="6"/>
  <c r="H24" i="6"/>
  <c r="G24" i="6"/>
  <c r="J23" i="6"/>
  <c r="I23" i="6"/>
  <c r="H23" i="6"/>
  <c r="G23" i="6"/>
  <c r="J22" i="6"/>
  <c r="I22" i="6"/>
  <c r="H22" i="6"/>
  <c r="G22" i="6"/>
  <c r="J21" i="6"/>
  <c r="I21" i="6"/>
  <c r="H21" i="6"/>
  <c r="G21" i="6"/>
  <c r="J20" i="6"/>
  <c r="I20" i="6"/>
  <c r="H20" i="6"/>
  <c r="G20" i="6"/>
  <c r="J19" i="6"/>
  <c r="I19" i="6"/>
  <c r="H19" i="6"/>
  <c r="G19" i="6"/>
  <c r="J18" i="6"/>
  <c r="I18" i="6"/>
  <c r="H18" i="6"/>
  <c r="G18" i="6"/>
  <c r="J17" i="6"/>
  <c r="I17" i="6"/>
  <c r="H17" i="6"/>
  <c r="G17" i="6"/>
  <c r="J16" i="6"/>
  <c r="I16" i="6"/>
  <c r="H16" i="6"/>
  <c r="G16" i="6"/>
  <c r="J15" i="6"/>
  <c r="I15" i="6"/>
  <c r="H15" i="6"/>
  <c r="G15" i="6"/>
  <c r="J14" i="6"/>
  <c r="I14" i="6"/>
  <c r="H14" i="6"/>
  <c r="G14" i="6"/>
  <c r="J13" i="6"/>
  <c r="I13" i="6"/>
  <c r="H13" i="6"/>
  <c r="G13" i="6"/>
  <c r="J12" i="6"/>
  <c r="I12" i="6"/>
  <c r="H12" i="6"/>
  <c r="G12" i="6"/>
  <c r="J11" i="6"/>
  <c r="I11" i="6"/>
  <c r="H11" i="6"/>
  <c r="G11" i="6"/>
  <c r="J10" i="6"/>
  <c r="I10" i="6"/>
  <c r="H10" i="6"/>
  <c r="G10" i="6"/>
  <c r="J9" i="6"/>
  <c r="I9" i="6"/>
  <c r="H9" i="6"/>
  <c r="G9" i="6"/>
  <c r="J8" i="6"/>
  <c r="I8" i="6"/>
  <c r="H8" i="6"/>
  <c r="G8" i="6"/>
  <c r="J7" i="6"/>
  <c r="I7" i="6"/>
  <c r="H7" i="6"/>
  <c r="G7" i="6"/>
  <c r="J6" i="6"/>
  <c r="I6" i="6"/>
  <c r="H6" i="6"/>
  <c r="G6" i="6"/>
  <c r="J5" i="6"/>
  <c r="I5" i="6"/>
  <c r="H5" i="6"/>
  <c r="G5" i="6"/>
  <c r="J4" i="6"/>
  <c r="I4" i="6"/>
  <c r="H4" i="6"/>
  <c r="G4" i="6"/>
  <c r="H31" i="6" l="1"/>
  <c r="G62" i="6"/>
  <c r="B21" i="19" l="1"/>
  <c r="C12" i="19"/>
  <c r="B12" i="19"/>
  <c r="I6" i="19"/>
  <c r="H6" i="19"/>
  <c r="G6" i="19"/>
  <c r="F6" i="19"/>
  <c r="B6" i="19"/>
  <c r="D6" i="19" s="1"/>
  <c r="B20" i="13"/>
  <c r="M19" i="13"/>
  <c r="J19" i="13"/>
  <c r="I19" i="13"/>
  <c r="F19" i="13"/>
  <c r="E19" i="13"/>
  <c r="M15" i="13"/>
  <c r="L15" i="13"/>
  <c r="L19" i="13" s="1"/>
  <c r="K15" i="13"/>
  <c r="J15" i="13"/>
  <c r="I15" i="13"/>
  <c r="G15" i="13"/>
  <c r="G19" i="13" s="1"/>
  <c r="F15" i="13"/>
  <c r="E15" i="13"/>
  <c r="D15" i="13"/>
  <c r="D19" i="13" s="1"/>
  <c r="C15" i="13"/>
  <c r="H14" i="13"/>
  <c r="B14" i="13"/>
  <c r="H13" i="13"/>
  <c r="B13" i="13"/>
  <c r="H12" i="13"/>
  <c r="B12" i="13"/>
  <c r="H11" i="13"/>
  <c r="B11" i="13"/>
  <c r="H10" i="13"/>
  <c r="B10" i="13"/>
  <c r="H9" i="13"/>
  <c r="B9" i="13"/>
  <c r="H8" i="13"/>
  <c r="B8" i="13"/>
  <c r="H7" i="13"/>
  <c r="B7" i="13"/>
  <c r="H6" i="13"/>
  <c r="B6" i="13"/>
  <c r="H5" i="13"/>
  <c r="B5" i="13"/>
  <c r="H4" i="13"/>
  <c r="B4" i="13"/>
  <c r="C6" i="19" l="1"/>
  <c r="E6" i="19"/>
  <c r="C16" i="13"/>
  <c r="C20" i="13" s="1"/>
  <c r="B15" i="13"/>
  <c r="C19" i="13"/>
  <c r="K19" i="13"/>
  <c r="D16" i="13"/>
  <c r="D20" i="13" s="1"/>
  <c r="H15" i="13"/>
  <c r="J16" i="13" l="1"/>
  <c r="J20" i="13" s="1"/>
  <c r="H16" i="13"/>
  <c r="H20" i="13" s="1"/>
  <c r="M16" i="13"/>
  <c r="M20" i="13" s="1"/>
  <c r="H19" i="13"/>
  <c r="I16" i="13"/>
  <c r="I20" i="13" s="1"/>
  <c r="L16" i="13"/>
  <c r="L20" i="13" s="1"/>
  <c r="K16" i="13"/>
  <c r="K20" i="13" s="1"/>
  <c r="B19" i="13"/>
  <c r="F16" i="13"/>
  <c r="F20" i="13" s="1"/>
  <c r="G16" i="13"/>
  <c r="G20" i="13" s="1"/>
  <c r="E16" i="13"/>
  <c r="E20" i="13" s="1"/>
  <c r="D7" i="18" l="1"/>
  <c r="C7" i="18"/>
  <c r="B7" i="18"/>
  <c r="K18" i="3"/>
  <c r="J18" i="3"/>
  <c r="I18" i="3"/>
  <c r="H18" i="3"/>
  <c r="G18" i="3"/>
  <c r="F18" i="3"/>
  <c r="E18" i="3"/>
  <c r="D18" i="3"/>
  <c r="C18" i="3"/>
  <c r="K17" i="3"/>
  <c r="J17" i="3"/>
  <c r="I17" i="3"/>
  <c r="H17" i="3"/>
  <c r="G17" i="3"/>
  <c r="F17" i="3"/>
  <c r="E17" i="3"/>
  <c r="D17" i="3"/>
  <c r="C17" i="3"/>
  <c r="K16" i="3"/>
  <c r="J16" i="3"/>
  <c r="I16" i="3"/>
  <c r="H16" i="3"/>
  <c r="G16" i="3"/>
  <c r="F16" i="3"/>
  <c r="E16" i="3"/>
  <c r="D16" i="3"/>
  <c r="C16" i="3"/>
  <c r="K15" i="3"/>
  <c r="J15" i="3"/>
  <c r="J19" i="3" s="1"/>
  <c r="I15" i="3"/>
  <c r="I19" i="3" s="1"/>
  <c r="H15" i="3"/>
  <c r="G15" i="3"/>
  <c r="F15" i="3"/>
  <c r="F19" i="3" s="1"/>
  <c r="E15" i="3"/>
  <c r="E19" i="3" s="1"/>
  <c r="D15" i="3"/>
  <c r="C15" i="3"/>
  <c r="K14" i="3"/>
  <c r="J14" i="3"/>
  <c r="I14" i="3"/>
  <c r="H14" i="3"/>
  <c r="G14" i="3"/>
  <c r="F14" i="3"/>
  <c r="E14" i="3"/>
  <c r="D14" i="3"/>
  <c r="C14" i="3"/>
  <c r="K9" i="3"/>
  <c r="J9" i="3"/>
  <c r="I9" i="3"/>
  <c r="H9" i="3"/>
  <c r="G9" i="3"/>
  <c r="F9" i="3"/>
  <c r="E9" i="3"/>
  <c r="D9" i="3"/>
  <c r="C9" i="3"/>
  <c r="J37" i="41"/>
  <c r="I37" i="41"/>
  <c r="H37" i="41"/>
  <c r="G37" i="41"/>
  <c r="F37" i="41"/>
  <c r="E37" i="41"/>
  <c r="D37" i="41"/>
  <c r="L37" i="41" s="1"/>
  <c r="K37" i="41"/>
  <c r="J36" i="41"/>
  <c r="I36" i="41"/>
  <c r="H36" i="41"/>
  <c r="G36" i="41"/>
  <c r="F36" i="41"/>
  <c r="E36" i="41"/>
  <c r="D36" i="41"/>
  <c r="L36" i="41" s="1"/>
  <c r="K36" i="41"/>
  <c r="J35" i="41"/>
  <c r="I35" i="41"/>
  <c r="H35" i="41"/>
  <c r="G35" i="41"/>
  <c r="F35" i="41"/>
  <c r="E35" i="41"/>
  <c r="D35" i="41"/>
  <c r="L35" i="41" s="1"/>
  <c r="K35" i="41"/>
  <c r="J34" i="41"/>
  <c r="J38" i="41" s="1"/>
  <c r="I34" i="41"/>
  <c r="I38" i="41" s="1"/>
  <c r="H34" i="41"/>
  <c r="H38" i="41" s="1"/>
  <c r="G34" i="41"/>
  <c r="G38" i="41" s="1"/>
  <c r="F34" i="41"/>
  <c r="F38" i="41" s="1"/>
  <c r="E34" i="41"/>
  <c r="E38" i="41" s="1"/>
  <c r="D34" i="41"/>
  <c r="D38" i="41" s="1"/>
  <c r="K38" i="41"/>
  <c r="J33" i="41"/>
  <c r="I33" i="41"/>
  <c r="H33" i="41"/>
  <c r="G33" i="41"/>
  <c r="F33" i="41"/>
  <c r="E33" i="41"/>
  <c r="D33" i="41"/>
  <c r="L33" i="41" s="1"/>
  <c r="C33" i="41"/>
  <c r="K33" i="41" s="1"/>
  <c r="L32" i="41"/>
  <c r="K32" i="41"/>
  <c r="L31" i="41"/>
  <c r="K31" i="41"/>
  <c r="L30" i="41"/>
  <c r="K30" i="41"/>
  <c r="L29" i="41"/>
  <c r="K29" i="41"/>
  <c r="J28" i="41"/>
  <c r="I28" i="41"/>
  <c r="H28" i="41"/>
  <c r="G28" i="41"/>
  <c r="F28" i="41"/>
  <c r="E28" i="41"/>
  <c r="D28" i="41"/>
  <c r="L28" i="41" s="1"/>
  <c r="C28" i="41"/>
  <c r="K28" i="41" s="1"/>
  <c r="L27" i="41"/>
  <c r="K27" i="41"/>
  <c r="L26" i="41"/>
  <c r="K26" i="41"/>
  <c r="L25" i="41"/>
  <c r="K25" i="41"/>
  <c r="L24" i="41"/>
  <c r="K24" i="41"/>
  <c r="J23" i="41"/>
  <c r="I23" i="41"/>
  <c r="H23" i="41"/>
  <c r="G23" i="41"/>
  <c r="F23" i="41"/>
  <c r="E23" i="41"/>
  <c r="D23" i="41"/>
  <c r="L23" i="41" s="1"/>
  <c r="C23" i="41"/>
  <c r="K23" i="41" s="1"/>
  <c r="L22" i="41"/>
  <c r="K22" i="41"/>
  <c r="L21" i="41"/>
  <c r="K21" i="41"/>
  <c r="L20" i="41"/>
  <c r="K20" i="41"/>
  <c r="L19" i="41"/>
  <c r="K19" i="41"/>
  <c r="J18" i="41"/>
  <c r="I18" i="41"/>
  <c r="H18" i="41"/>
  <c r="G18" i="41"/>
  <c r="F18" i="41"/>
  <c r="E18" i="41"/>
  <c r="D18" i="41"/>
  <c r="L18" i="41" s="1"/>
  <c r="C18" i="41"/>
  <c r="K18" i="41" s="1"/>
  <c r="L17" i="41"/>
  <c r="K17" i="41"/>
  <c r="L16" i="41"/>
  <c r="K16" i="41"/>
  <c r="L15" i="41"/>
  <c r="K15" i="41"/>
  <c r="L14" i="41"/>
  <c r="K14" i="41"/>
  <c r="J13" i="41"/>
  <c r="I13" i="41"/>
  <c r="H13" i="41"/>
  <c r="G13" i="41"/>
  <c r="F13" i="41"/>
  <c r="E13" i="41"/>
  <c r="D13" i="41"/>
  <c r="L13" i="41" s="1"/>
  <c r="C13" i="41"/>
  <c r="K13" i="41" s="1"/>
  <c r="L12" i="41"/>
  <c r="K12" i="41"/>
  <c r="L11" i="41"/>
  <c r="K11" i="41"/>
  <c r="L10" i="41"/>
  <c r="K10" i="41"/>
  <c r="L9" i="41"/>
  <c r="K9" i="41"/>
  <c r="J8" i="41"/>
  <c r="I8" i="41"/>
  <c r="H8" i="41"/>
  <c r="G8" i="41"/>
  <c r="F8" i="41"/>
  <c r="D8" i="41"/>
  <c r="L8" i="41" s="1"/>
  <c r="C8" i="41"/>
  <c r="K8" i="41" s="1"/>
  <c r="L7" i="41"/>
  <c r="K7" i="41"/>
  <c r="L6" i="41"/>
  <c r="K6" i="41"/>
  <c r="L5" i="41"/>
  <c r="K5" i="41"/>
  <c r="L4" i="41"/>
  <c r="K4" i="41"/>
  <c r="G21" i="7"/>
  <c r="F21" i="7"/>
  <c r="E21" i="7"/>
  <c r="D21" i="7"/>
  <c r="C21" i="7"/>
  <c r="B21" i="7"/>
  <c r="B22" i="7" s="1"/>
  <c r="G20" i="7"/>
  <c r="F20" i="7"/>
  <c r="E20" i="7"/>
  <c r="D20" i="7"/>
  <c r="C20" i="7"/>
  <c r="B20" i="7"/>
  <c r="G19" i="7"/>
  <c r="F19" i="7"/>
  <c r="E19" i="7"/>
  <c r="D19" i="7"/>
  <c r="C19" i="7"/>
  <c r="B19" i="7"/>
  <c r="G18" i="7"/>
  <c r="G22" i="7" s="1"/>
  <c r="F18" i="7"/>
  <c r="E18" i="7"/>
  <c r="D18" i="7"/>
  <c r="C18" i="7"/>
  <c r="C22" i="7" s="1"/>
  <c r="B18" i="7"/>
  <c r="G15" i="7"/>
  <c r="F15" i="7"/>
  <c r="E15" i="7"/>
  <c r="D15" i="7"/>
  <c r="C15" i="7"/>
  <c r="B15" i="7"/>
  <c r="G8" i="7"/>
  <c r="F8" i="7"/>
  <c r="E8" i="7"/>
  <c r="D8" i="7"/>
  <c r="C8" i="7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L36" i="2" s="1"/>
  <c r="C36" i="2"/>
  <c r="K36" i="2" s="1"/>
  <c r="J35" i="2"/>
  <c r="I35" i="2"/>
  <c r="H35" i="2"/>
  <c r="G35" i="2"/>
  <c r="F35" i="2"/>
  <c r="E35" i="2"/>
  <c r="D35" i="2"/>
  <c r="L35" i="2" s="1"/>
  <c r="C35" i="2"/>
  <c r="K35" i="2" s="1"/>
  <c r="J34" i="2"/>
  <c r="I34" i="2"/>
  <c r="H34" i="2"/>
  <c r="G34" i="2"/>
  <c r="F34" i="2"/>
  <c r="E34" i="2"/>
  <c r="D34" i="2"/>
  <c r="L34" i="2" s="1"/>
  <c r="C34" i="2"/>
  <c r="K34" i="2" s="1"/>
  <c r="J33" i="2"/>
  <c r="I33" i="2"/>
  <c r="H33" i="2"/>
  <c r="G33" i="2"/>
  <c r="F33" i="2"/>
  <c r="E33" i="2"/>
  <c r="D33" i="2"/>
  <c r="L33" i="2" s="1"/>
  <c r="C33" i="2"/>
  <c r="K33" i="2" s="1"/>
  <c r="L32" i="2"/>
  <c r="K32" i="2"/>
  <c r="L31" i="2"/>
  <c r="K31" i="2"/>
  <c r="L30" i="2"/>
  <c r="K30" i="2"/>
  <c r="L29" i="2"/>
  <c r="K29" i="2"/>
  <c r="J28" i="2"/>
  <c r="I28" i="2"/>
  <c r="H28" i="2"/>
  <c r="G28" i="2"/>
  <c r="F28" i="2"/>
  <c r="E28" i="2"/>
  <c r="D28" i="2"/>
  <c r="L28" i="2" s="1"/>
  <c r="C28" i="2"/>
  <c r="K28" i="2" s="1"/>
  <c r="L27" i="2"/>
  <c r="K27" i="2"/>
  <c r="L26" i="2"/>
  <c r="K26" i="2"/>
  <c r="L25" i="2"/>
  <c r="K25" i="2"/>
  <c r="L24" i="2"/>
  <c r="K24" i="2"/>
  <c r="J23" i="2"/>
  <c r="I23" i="2"/>
  <c r="H23" i="2"/>
  <c r="G23" i="2"/>
  <c r="F23" i="2"/>
  <c r="E23" i="2"/>
  <c r="D23" i="2"/>
  <c r="L23" i="2" s="1"/>
  <c r="C23" i="2"/>
  <c r="K23" i="2" s="1"/>
  <c r="L22" i="2"/>
  <c r="K22" i="2"/>
  <c r="L21" i="2"/>
  <c r="K21" i="2"/>
  <c r="L20" i="2"/>
  <c r="K20" i="2"/>
  <c r="L19" i="2"/>
  <c r="K19" i="2"/>
  <c r="J18" i="2"/>
  <c r="I18" i="2"/>
  <c r="H18" i="2"/>
  <c r="G18" i="2"/>
  <c r="F18" i="2"/>
  <c r="E18" i="2"/>
  <c r="D18" i="2"/>
  <c r="D38" i="2" s="1"/>
  <c r="C18" i="2"/>
  <c r="L17" i="2"/>
  <c r="K17" i="2"/>
  <c r="L16" i="2"/>
  <c r="K16" i="2"/>
  <c r="L15" i="2"/>
  <c r="K15" i="2"/>
  <c r="L14" i="2"/>
  <c r="K14" i="2"/>
  <c r="J13" i="2"/>
  <c r="I13" i="2"/>
  <c r="H13" i="2"/>
  <c r="G13" i="2"/>
  <c r="F13" i="2"/>
  <c r="E13" i="2"/>
  <c r="D13" i="2"/>
  <c r="L13" i="2" s="1"/>
  <c r="C13" i="2"/>
  <c r="K13" i="2" s="1"/>
  <c r="L12" i="2"/>
  <c r="K12" i="2"/>
  <c r="L11" i="2"/>
  <c r="K11" i="2"/>
  <c r="L10" i="2"/>
  <c r="K10" i="2"/>
  <c r="L9" i="2"/>
  <c r="K9" i="2"/>
  <c r="J8" i="2"/>
  <c r="J38" i="2" s="1"/>
  <c r="I8" i="2"/>
  <c r="H8" i="2"/>
  <c r="H38" i="2" s="1"/>
  <c r="G8" i="2"/>
  <c r="G38" i="2" s="1"/>
  <c r="F8" i="2"/>
  <c r="E8" i="2"/>
  <c r="E38" i="2" s="1"/>
  <c r="D8" i="2"/>
  <c r="C8" i="2"/>
  <c r="L7" i="2"/>
  <c r="K7" i="2"/>
  <c r="L6" i="2"/>
  <c r="K6" i="2"/>
  <c r="L5" i="2"/>
  <c r="K5" i="2"/>
  <c r="L4" i="2"/>
  <c r="K4" i="2"/>
  <c r="E93" i="4"/>
  <c r="D93" i="4"/>
  <c r="C93" i="4"/>
  <c r="G93" i="4" s="1"/>
  <c r="B93" i="4"/>
  <c r="F93" i="4" s="1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I66" i="4"/>
  <c r="H66" i="4"/>
  <c r="G66" i="4"/>
  <c r="F66" i="4"/>
  <c r="F62" i="4"/>
  <c r="J62" i="4" s="1"/>
  <c r="E62" i="4"/>
  <c r="H93" i="4" s="1"/>
  <c r="D62" i="4"/>
  <c r="C62" i="4"/>
  <c r="B62" i="4"/>
  <c r="G62" i="4" s="1"/>
  <c r="J61" i="4"/>
  <c r="I61" i="4"/>
  <c r="H61" i="4"/>
  <c r="G61" i="4"/>
  <c r="J60" i="4"/>
  <c r="I60" i="4"/>
  <c r="H60" i="4"/>
  <c r="G60" i="4"/>
  <c r="J59" i="4"/>
  <c r="I59" i="4"/>
  <c r="H59" i="4"/>
  <c r="G59" i="4"/>
  <c r="J58" i="4"/>
  <c r="I58" i="4"/>
  <c r="H58" i="4"/>
  <c r="G58" i="4"/>
  <c r="J57" i="4"/>
  <c r="I57" i="4"/>
  <c r="H57" i="4"/>
  <c r="G57" i="4"/>
  <c r="J56" i="4"/>
  <c r="I56" i="4"/>
  <c r="H56" i="4"/>
  <c r="G56" i="4"/>
  <c r="J55" i="4"/>
  <c r="I55" i="4"/>
  <c r="H55" i="4"/>
  <c r="G55" i="4"/>
  <c r="J54" i="4"/>
  <c r="I54" i="4"/>
  <c r="H54" i="4"/>
  <c r="G54" i="4"/>
  <c r="J53" i="4"/>
  <c r="I53" i="4"/>
  <c r="H53" i="4"/>
  <c r="G53" i="4"/>
  <c r="J52" i="4"/>
  <c r="I52" i="4"/>
  <c r="H52" i="4"/>
  <c r="G52" i="4"/>
  <c r="J51" i="4"/>
  <c r="I51" i="4"/>
  <c r="H51" i="4"/>
  <c r="G51" i="4"/>
  <c r="J50" i="4"/>
  <c r="I50" i="4"/>
  <c r="H50" i="4"/>
  <c r="G50" i="4"/>
  <c r="J49" i="4"/>
  <c r="I49" i="4"/>
  <c r="H49" i="4"/>
  <c r="G49" i="4"/>
  <c r="J48" i="4"/>
  <c r="I48" i="4"/>
  <c r="H48" i="4"/>
  <c r="G48" i="4"/>
  <c r="J47" i="4"/>
  <c r="I47" i="4"/>
  <c r="H47" i="4"/>
  <c r="G47" i="4"/>
  <c r="J46" i="4"/>
  <c r="I46" i="4"/>
  <c r="H46" i="4"/>
  <c r="G46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I42" i="4"/>
  <c r="H42" i="4"/>
  <c r="G42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J37" i="4"/>
  <c r="I37" i="4"/>
  <c r="H37" i="4"/>
  <c r="G37" i="4"/>
  <c r="J36" i="4"/>
  <c r="I36" i="4"/>
  <c r="H36" i="4"/>
  <c r="G36" i="4"/>
  <c r="J35" i="4"/>
  <c r="I35" i="4"/>
  <c r="H35" i="4"/>
  <c r="G35" i="4"/>
  <c r="F31" i="4"/>
  <c r="I31" i="4" s="1"/>
  <c r="E31" i="4"/>
  <c r="D31" i="4"/>
  <c r="H31" i="4" s="1"/>
  <c r="C31" i="4"/>
  <c r="G31" i="4" s="1"/>
  <c r="B31" i="4"/>
  <c r="J31" i="4" s="1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H27" i="4"/>
  <c r="G27" i="4"/>
  <c r="J26" i="4"/>
  <c r="I26" i="4"/>
  <c r="H26" i="4"/>
  <c r="G26" i="4"/>
  <c r="J25" i="4"/>
  <c r="I25" i="4"/>
  <c r="H25" i="4"/>
  <c r="G25" i="4"/>
  <c r="J24" i="4"/>
  <c r="I24" i="4"/>
  <c r="H24" i="4"/>
  <c r="G24" i="4"/>
  <c r="J23" i="4"/>
  <c r="I23" i="4"/>
  <c r="H23" i="4"/>
  <c r="G23" i="4"/>
  <c r="J22" i="4"/>
  <c r="I22" i="4"/>
  <c r="H22" i="4"/>
  <c r="G22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J12" i="4"/>
  <c r="I12" i="4"/>
  <c r="H12" i="4"/>
  <c r="G12" i="4"/>
  <c r="J11" i="4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J6" i="4"/>
  <c r="I6" i="4"/>
  <c r="H6" i="4"/>
  <c r="G6" i="4"/>
  <c r="J5" i="4"/>
  <c r="I5" i="4"/>
  <c r="H5" i="4"/>
  <c r="G5" i="4"/>
  <c r="J4" i="4"/>
  <c r="I4" i="4"/>
  <c r="H4" i="4"/>
  <c r="G4" i="4"/>
  <c r="E123" i="5"/>
  <c r="D123" i="5"/>
  <c r="H123" i="5" s="1"/>
  <c r="C123" i="5"/>
  <c r="G123" i="5" s="1"/>
  <c r="B123" i="5"/>
  <c r="F123" i="5" s="1"/>
  <c r="I122" i="5"/>
  <c r="H122" i="5"/>
  <c r="G122" i="5"/>
  <c r="F122" i="5"/>
  <c r="I121" i="5"/>
  <c r="H121" i="5"/>
  <c r="G121" i="5"/>
  <c r="F121" i="5"/>
  <c r="I120" i="5"/>
  <c r="H120" i="5"/>
  <c r="G120" i="5"/>
  <c r="F120" i="5"/>
  <c r="I119" i="5"/>
  <c r="H119" i="5"/>
  <c r="G119" i="5"/>
  <c r="F119" i="5"/>
  <c r="I118" i="5"/>
  <c r="H118" i="5"/>
  <c r="G118" i="5"/>
  <c r="F118" i="5"/>
  <c r="I117" i="5"/>
  <c r="H117" i="5"/>
  <c r="G117" i="5"/>
  <c r="F117" i="5"/>
  <c r="I116" i="5"/>
  <c r="H116" i="5"/>
  <c r="G116" i="5"/>
  <c r="F116" i="5"/>
  <c r="I115" i="5"/>
  <c r="H115" i="5"/>
  <c r="G115" i="5"/>
  <c r="F115" i="5"/>
  <c r="I114" i="5"/>
  <c r="H114" i="5"/>
  <c r="G114" i="5"/>
  <c r="F114" i="5"/>
  <c r="I113" i="5"/>
  <c r="H113" i="5"/>
  <c r="G113" i="5"/>
  <c r="F113" i="5"/>
  <c r="I112" i="5"/>
  <c r="H112" i="5"/>
  <c r="G112" i="5"/>
  <c r="F112" i="5"/>
  <c r="I111" i="5"/>
  <c r="H111" i="5"/>
  <c r="G111" i="5"/>
  <c r="F111" i="5"/>
  <c r="I110" i="5"/>
  <c r="H110" i="5"/>
  <c r="G110" i="5"/>
  <c r="F110" i="5"/>
  <c r="I109" i="5"/>
  <c r="H109" i="5"/>
  <c r="G109" i="5"/>
  <c r="F109" i="5"/>
  <c r="I108" i="5"/>
  <c r="H108" i="5"/>
  <c r="G108" i="5"/>
  <c r="F108" i="5"/>
  <c r="I107" i="5"/>
  <c r="H107" i="5"/>
  <c r="G107" i="5"/>
  <c r="F107" i="5"/>
  <c r="I106" i="5"/>
  <c r="H106" i="5"/>
  <c r="G106" i="5"/>
  <c r="F106" i="5"/>
  <c r="I105" i="5"/>
  <c r="H105" i="5"/>
  <c r="G105" i="5"/>
  <c r="F105" i="5"/>
  <c r="I104" i="5"/>
  <c r="H104" i="5"/>
  <c r="G104" i="5"/>
  <c r="F104" i="5"/>
  <c r="I103" i="5"/>
  <c r="H103" i="5"/>
  <c r="G103" i="5"/>
  <c r="F103" i="5"/>
  <c r="I102" i="5"/>
  <c r="H102" i="5"/>
  <c r="G102" i="5"/>
  <c r="F102" i="5"/>
  <c r="I101" i="5"/>
  <c r="H101" i="5"/>
  <c r="G101" i="5"/>
  <c r="F101" i="5"/>
  <c r="I100" i="5"/>
  <c r="H100" i="5"/>
  <c r="G100" i="5"/>
  <c r="F100" i="5"/>
  <c r="I99" i="5"/>
  <c r="H99" i="5"/>
  <c r="G99" i="5"/>
  <c r="F99" i="5"/>
  <c r="I98" i="5"/>
  <c r="H98" i="5"/>
  <c r="G98" i="5"/>
  <c r="F98" i="5"/>
  <c r="I97" i="5"/>
  <c r="H97" i="5"/>
  <c r="G97" i="5"/>
  <c r="F97" i="5"/>
  <c r="I96" i="5"/>
  <c r="H96" i="5"/>
  <c r="G96" i="5"/>
  <c r="F96" i="5"/>
  <c r="G92" i="5"/>
  <c r="E92" i="5"/>
  <c r="I92" i="5" s="1"/>
  <c r="D92" i="5"/>
  <c r="C92" i="5"/>
  <c r="B92" i="5"/>
  <c r="F92" i="5" s="1"/>
  <c r="I91" i="5"/>
  <c r="H91" i="5"/>
  <c r="G91" i="5"/>
  <c r="F91" i="5"/>
  <c r="I90" i="5"/>
  <c r="H90" i="5"/>
  <c r="G90" i="5"/>
  <c r="F90" i="5"/>
  <c r="I89" i="5"/>
  <c r="H89" i="5"/>
  <c r="G89" i="5"/>
  <c r="F89" i="5"/>
  <c r="I88" i="5"/>
  <c r="H88" i="5"/>
  <c r="G88" i="5"/>
  <c r="F88" i="5"/>
  <c r="I87" i="5"/>
  <c r="H87" i="5"/>
  <c r="G87" i="5"/>
  <c r="F87" i="5"/>
  <c r="I86" i="5"/>
  <c r="H86" i="5"/>
  <c r="G86" i="5"/>
  <c r="F86" i="5"/>
  <c r="I85" i="5"/>
  <c r="H85" i="5"/>
  <c r="G85" i="5"/>
  <c r="F85" i="5"/>
  <c r="I84" i="5"/>
  <c r="H84" i="5"/>
  <c r="G84" i="5"/>
  <c r="F84" i="5"/>
  <c r="I83" i="5"/>
  <c r="H83" i="5"/>
  <c r="G83" i="5"/>
  <c r="F83" i="5"/>
  <c r="I82" i="5"/>
  <c r="H82" i="5"/>
  <c r="G82" i="5"/>
  <c r="F82" i="5"/>
  <c r="I81" i="5"/>
  <c r="H81" i="5"/>
  <c r="G81" i="5"/>
  <c r="F81" i="5"/>
  <c r="I80" i="5"/>
  <c r="H80" i="5"/>
  <c r="G80" i="5"/>
  <c r="F80" i="5"/>
  <c r="I79" i="5"/>
  <c r="H79" i="5"/>
  <c r="G79" i="5"/>
  <c r="F79" i="5"/>
  <c r="I78" i="5"/>
  <c r="H78" i="5"/>
  <c r="G78" i="5"/>
  <c r="F78" i="5"/>
  <c r="I77" i="5"/>
  <c r="H77" i="5"/>
  <c r="G77" i="5"/>
  <c r="F77" i="5"/>
  <c r="I76" i="5"/>
  <c r="H76" i="5"/>
  <c r="G76" i="5"/>
  <c r="F76" i="5"/>
  <c r="I75" i="5"/>
  <c r="H75" i="5"/>
  <c r="G75" i="5"/>
  <c r="F75" i="5"/>
  <c r="I74" i="5"/>
  <c r="H74" i="5"/>
  <c r="G74" i="5"/>
  <c r="F74" i="5"/>
  <c r="I73" i="5"/>
  <c r="H73" i="5"/>
  <c r="G73" i="5"/>
  <c r="F73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F67" i="5"/>
  <c r="I66" i="5"/>
  <c r="H66" i="5"/>
  <c r="G66" i="5"/>
  <c r="F66" i="5"/>
  <c r="H62" i="5"/>
  <c r="F62" i="5"/>
  <c r="I62" i="5" s="1"/>
  <c r="E62" i="5"/>
  <c r="D62" i="5"/>
  <c r="C62" i="5"/>
  <c r="G62" i="5" s="1"/>
  <c r="B62" i="5"/>
  <c r="J61" i="5"/>
  <c r="I61" i="5"/>
  <c r="H61" i="5"/>
  <c r="G61" i="5"/>
  <c r="J60" i="5"/>
  <c r="I60" i="5"/>
  <c r="H60" i="5"/>
  <c r="G60" i="5"/>
  <c r="J59" i="5"/>
  <c r="I59" i="5"/>
  <c r="H59" i="5"/>
  <c r="G59" i="5"/>
  <c r="J58" i="5"/>
  <c r="I58" i="5"/>
  <c r="H58" i="5"/>
  <c r="G58" i="5"/>
  <c r="J57" i="5"/>
  <c r="I57" i="5"/>
  <c r="H57" i="5"/>
  <c r="G57" i="5"/>
  <c r="J56" i="5"/>
  <c r="I56" i="5"/>
  <c r="H56" i="5"/>
  <c r="G56" i="5"/>
  <c r="J55" i="5"/>
  <c r="I55" i="5"/>
  <c r="H55" i="5"/>
  <c r="G55" i="5"/>
  <c r="J54" i="5"/>
  <c r="I54" i="5"/>
  <c r="H54" i="5"/>
  <c r="G54" i="5"/>
  <c r="J53" i="5"/>
  <c r="I53" i="5"/>
  <c r="H53" i="5"/>
  <c r="G53" i="5"/>
  <c r="J52" i="5"/>
  <c r="I52" i="5"/>
  <c r="H52" i="5"/>
  <c r="G52" i="5"/>
  <c r="J51" i="5"/>
  <c r="I51" i="5"/>
  <c r="H51" i="5"/>
  <c r="G51" i="5"/>
  <c r="J50" i="5"/>
  <c r="I50" i="5"/>
  <c r="H50" i="5"/>
  <c r="G50" i="5"/>
  <c r="J49" i="5"/>
  <c r="I49" i="5"/>
  <c r="H49" i="5"/>
  <c r="G49" i="5"/>
  <c r="J48" i="5"/>
  <c r="I48" i="5"/>
  <c r="H48" i="5"/>
  <c r="G48" i="5"/>
  <c r="J47" i="5"/>
  <c r="I47" i="5"/>
  <c r="H47" i="5"/>
  <c r="G47" i="5"/>
  <c r="J46" i="5"/>
  <c r="I46" i="5"/>
  <c r="H46" i="5"/>
  <c r="G46" i="5"/>
  <c r="J45" i="5"/>
  <c r="I45" i="5"/>
  <c r="H45" i="5"/>
  <c r="G45" i="5"/>
  <c r="J44" i="5"/>
  <c r="I44" i="5"/>
  <c r="H44" i="5"/>
  <c r="G44" i="5"/>
  <c r="J43" i="5"/>
  <c r="I43" i="5"/>
  <c r="H43" i="5"/>
  <c r="G43" i="5"/>
  <c r="J42" i="5"/>
  <c r="I42" i="5"/>
  <c r="H42" i="5"/>
  <c r="G42" i="5"/>
  <c r="J41" i="5"/>
  <c r="I41" i="5"/>
  <c r="H41" i="5"/>
  <c r="G41" i="5"/>
  <c r="J40" i="5"/>
  <c r="I40" i="5"/>
  <c r="H40" i="5"/>
  <c r="G40" i="5"/>
  <c r="J39" i="5"/>
  <c r="I39" i="5"/>
  <c r="H39" i="5"/>
  <c r="G39" i="5"/>
  <c r="J38" i="5"/>
  <c r="I38" i="5"/>
  <c r="H38" i="5"/>
  <c r="G38" i="5"/>
  <c r="J37" i="5"/>
  <c r="I37" i="5"/>
  <c r="H37" i="5"/>
  <c r="G37" i="5"/>
  <c r="J36" i="5"/>
  <c r="I36" i="5"/>
  <c r="H36" i="5"/>
  <c r="G36" i="5"/>
  <c r="J35" i="5"/>
  <c r="I35" i="5"/>
  <c r="H35" i="5"/>
  <c r="G35" i="5"/>
  <c r="F31" i="5"/>
  <c r="J31" i="5" s="1"/>
  <c r="E31" i="5"/>
  <c r="H92" i="5" s="1"/>
  <c r="D31" i="5"/>
  <c r="C31" i="5"/>
  <c r="G31" i="5" s="1"/>
  <c r="B31" i="5"/>
  <c r="J30" i="5"/>
  <c r="I30" i="5"/>
  <c r="H30" i="5"/>
  <c r="G30" i="5"/>
  <c r="J29" i="5"/>
  <c r="I29" i="5"/>
  <c r="H29" i="5"/>
  <c r="G29" i="5"/>
  <c r="J28" i="5"/>
  <c r="I28" i="5"/>
  <c r="H28" i="5"/>
  <c r="G28" i="5"/>
  <c r="J27" i="5"/>
  <c r="I27" i="5"/>
  <c r="H27" i="5"/>
  <c r="G27" i="5"/>
  <c r="J26" i="5"/>
  <c r="I26" i="5"/>
  <c r="H26" i="5"/>
  <c r="G26" i="5"/>
  <c r="J25" i="5"/>
  <c r="I25" i="5"/>
  <c r="H25" i="5"/>
  <c r="G25" i="5"/>
  <c r="J24" i="5"/>
  <c r="I24" i="5"/>
  <c r="H24" i="5"/>
  <c r="G24" i="5"/>
  <c r="J23" i="5"/>
  <c r="I23" i="5"/>
  <c r="H23" i="5"/>
  <c r="G23" i="5"/>
  <c r="J22" i="5"/>
  <c r="I22" i="5"/>
  <c r="H22" i="5"/>
  <c r="G22" i="5"/>
  <c r="J21" i="5"/>
  <c r="I21" i="5"/>
  <c r="H21" i="5"/>
  <c r="G21" i="5"/>
  <c r="J20" i="5"/>
  <c r="I20" i="5"/>
  <c r="H20" i="5"/>
  <c r="G20" i="5"/>
  <c r="J19" i="5"/>
  <c r="I19" i="5"/>
  <c r="H19" i="5"/>
  <c r="G19" i="5"/>
  <c r="J18" i="5"/>
  <c r="I18" i="5"/>
  <c r="H18" i="5"/>
  <c r="G18" i="5"/>
  <c r="J17" i="5"/>
  <c r="I17" i="5"/>
  <c r="H17" i="5"/>
  <c r="G17" i="5"/>
  <c r="J16" i="5"/>
  <c r="I16" i="5"/>
  <c r="H16" i="5"/>
  <c r="G16" i="5"/>
  <c r="J15" i="5"/>
  <c r="I15" i="5"/>
  <c r="H15" i="5"/>
  <c r="G15" i="5"/>
  <c r="J14" i="5"/>
  <c r="I14" i="5"/>
  <c r="H14" i="5"/>
  <c r="G14" i="5"/>
  <c r="J13" i="5"/>
  <c r="I13" i="5"/>
  <c r="H13" i="5"/>
  <c r="G13" i="5"/>
  <c r="J12" i="5"/>
  <c r="I12" i="5"/>
  <c r="H12" i="5"/>
  <c r="G12" i="5"/>
  <c r="J11" i="5"/>
  <c r="I11" i="5"/>
  <c r="H11" i="5"/>
  <c r="G11" i="5"/>
  <c r="J10" i="5"/>
  <c r="I10" i="5"/>
  <c r="H10" i="5"/>
  <c r="G10" i="5"/>
  <c r="J9" i="5"/>
  <c r="I9" i="5"/>
  <c r="H9" i="5"/>
  <c r="G9" i="5"/>
  <c r="J8" i="5"/>
  <c r="I8" i="5"/>
  <c r="H8" i="5"/>
  <c r="G8" i="5"/>
  <c r="J7" i="5"/>
  <c r="I7" i="5"/>
  <c r="H7" i="5"/>
  <c r="G7" i="5"/>
  <c r="J6" i="5"/>
  <c r="I6" i="5"/>
  <c r="H6" i="5"/>
  <c r="G6" i="5"/>
  <c r="J5" i="5"/>
  <c r="I5" i="5"/>
  <c r="H5" i="5"/>
  <c r="G5" i="5"/>
  <c r="J4" i="5"/>
  <c r="I4" i="5"/>
  <c r="H4" i="5"/>
  <c r="G4" i="5"/>
  <c r="C19" i="3" l="1"/>
  <c r="G19" i="3"/>
  <c r="D19" i="3"/>
  <c r="H19" i="3"/>
  <c r="K19" i="3"/>
  <c r="I38" i="2"/>
  <c r="F38" i="2"/>
  <c r="L8" i="2"/>
  <c r="L37" i="2"/>
  <c r="L38" i="2"/>
  <c r="K8" i="2"/>
  <c r="K37" i="2"/>
  <c r="C38" i="2"/>
  <c r="D22" i="7"/>
  <c r="E22" i="7"/>
  <c r="F22" i="7"/>
  <c r="L38" i="41"/>
  <c r="L34" i="41"/>
  <c r="K34" i="41"/>
  <c r="K38" i="2"/>
  <c r="K18" i="2"/>
  <c r="L18" i="2"/>
  <c r="H62" i="4"/>
  <c r="I93" i="4"/>
  <c r="I62" i="4"/>
  <c r="I123" i="5"/>
  <c r="J62" i="5"/>
  <c r="H31" i="5"/>
  <c r="I31" i="5"/>
  <c r="D24" i="15" l="1"/>
  <c r="D25" i="15" s="1"/>
  <c r="K22" i="15"/>
  <c r="J22" i="15"/>
  <c r="I22" i="15"/>
  <c r="H22" i="15"/>
  <c r="G22" i="15"/>
  <c r="F22" i="15"/>
  <c r="E22" i="15"/>
  <c r="D22" i="15"/>
  <c r="C22" i="15"/>
  <c r="B22" i="15"/>
  <c r="K11" i="15"/>
  <c r="K24" i="15" s="1"/>
  <c r="K25" i="15" s="1"/>
  <c r="J11" i="15"/>
  <c r="J24" i="15" s="1"/>
  <c r="J25" i="15" s="1"/>
  <c r="I11" i="15"/>
  <c r="I24" i="15" s="1"/>
  <c r="I25" i="15" s="1"/>
  <c r="H11" i="15"/>
  <c r="H24" i="15" s="1"/>
  <c r="H25" i="15" s="1"/>
  <c r="G11" i="15"/>
  <c r="G24" i="15" s="1"/>
  <c r="G25" i="15" s="1"/>
  <c r="F11" i="15"/>
  <c r="E11" i="15"/>
  <c r="E24" i="15" s="1"/>
  <c r="E25" i="15" s="1"/>
  <c r="D11" i="15"/>
  <c r="C11" i="15"/>
  <c r="C24" i="15" s="1"/>
  <c r="C25" i="15" s="1"/>
  <c r="B11" i="15"/>
  <c r="B24" i="15" s="1"/>
  <c r="B25" i="15" s="1"/>
  <c r="J24" i="16"/>
  <c r="J25" i="16" s="1"/>
  <c r="I24" i="16"/>
  <c r="I25" i="16" s="1"/>
  <c r="K22" i="16"/>
  <c r="J22" i="16"/>
  <c r="I22" i="16"/>
  <c r="H22" i="16"/>
  <c r="G22" i="16"/>
  <c r="F22" i="16"/>
  <c r="E22" i="16"/>
  <c r="D22" i="16"/>
  <c r="C22" i="16"/>
  <c r="B22" i="16"/>
  <c r="K11" i="16"/>
  <c r="K24" i="16" s="1"/>
  <c r="K25" i="16" s="1"/>
  <c r="J11" i="16"/>
  <c r="I11" i="16"/>
  <c r="H11" i="16"/>
  <c r="H24" i="16" s="1"/>
  <c r="H25" i="16" s="1"/>
  <c r="G11" i="16"/>
  <c r="G24" i="16" s="1"/>
  <c r="G25" i="16" s="1"/>
  <c r="F11" i="16"/>
  <c r="F24" i="16" s="1"/>
  <c r="F25" i="16" s="1"/>
  <c r="E11" i="16"/>
  <c r="E24" i="16" s="1"/>
  <c r="E25" i="16" s="1"/>
  <c r="D11" i="16"/>
  <c r="C11" i="16"/>
  <c r="C24" i="16" s="1"/>
  <c r="C25" i="16" s="1"/>
  <c r="B11" i="16"/>
  <c r="B24" i="16" s="1"/>
  <c r="B25" i="16" s="1"/>
  <c r="D24" i="16" l="1"/>
  <c r="D25" i="16" s="1"/>
  <c r="F24" i="15"/>
  <c r="F25" i="15" s="1"/>
  <c r="N10" i="40"/>
  <c r="O10" i="40"/>
  <c r="P10" i="40"/>
  <c r="E10" i="39" l="1"/>
  <c r="M10" i="40" l="1"/>
  <c r="Q5" i="40" l="1"/>
  <c r="Q6" i="40"/>
  <c r="Q7" i="40"/>
  <c r="Q8" i="40"/>
  <c r="Q9" i="40"/>
  <c r="Q10" i="40"/>
  <c r="B10" i="40" l="1"/>
  <c r="C10" i="40"/>
  <c r="D10" i="40"/>
  <c r="E10" i="40"/>
  <c r="F10" i="40"/>
  <c r="G10" i="40"/>
  <c r="H10" i="40"/>
  <c r="I10" i="40"/>
  <c r="J10" i="40"/>
  <c r="K10" i="40"/>
  <c r="L10" i="40"/>
  <c r="D20" i="39" l="1"/>
  <c r="C20" i="39"/>
  <c r="B20" i="39"/>
  <c r="D10" i="39"/>
  <c r="C10" i="39"/>
  <c r="B10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E6" authorId="0" shapeId="0" xr:uid="{B391F400-B272-4C70-9861-45675E425F0F}">
      <text>
        <r>
          <rPr>
            <b/>
            <sz val="8"/>
            <color indexed="81"/>
            <rFont val="Tahoma"/>
            <charset val="1"/>
          </rPr>
          <t>Výberové konania, v ktorých sa uzatvoríl pracovný pomer na dobu neurčitú (resp. do 70 rokov veku) sa pri výpočte priemeru nezohľadnia.</t>
        </r>
      </text>
    </comment>
  </commentList>
</comments>
</file>

<file path=xl/sharedStrings.xml><?xml version="1.0" encoding="utf-8"?>
<sst xmlns="http://schemas.openxmlformats.org/spreadsheetml/2006/main" count="1052" uniqueCount="430">
  <si>
    <t>Tabuľková príloha
k výročnej správe o činnosti FF KU za rok 2023</t>
  </si>
  <si>
    <t>Zoznam tabuliek</t>
  </si>
  <si>
    <t>Tabuľka č. 1:</t>
  </si>
  <si>
    <t>Počet študentov vysokej školy k 31. 10. 2023</t>
  </si>
  <si>
    <t>Tabuľka č. 1a:</t>
  </si>
  <si>
    <t>Vývoj počtu študentov (stav k 31. 10. daného roka)</t>
  </si>
  <si>
    <t>Tabuľka č. 2</t>
  </si>
  <si>
    <t>Počet študentov, ktorí riadne skončili štúdium v akademickom roku 2022/2023</t>
  </si>
  <si>
    <t>Tabuľka č.3a:</t>
  </si>
  <si>
    <t>Prijímacie konanie na študijné programy v prvom stupni a v spojenom prvom a druhom stupni v roku 2023</t>
  </si>
  <si>
    <t>Tabuľka č.3b:</t>
  </si>
  <si>
    <t>Prijímacie konanie na študijné programy v druhom stupni v roku 2023</t>
  </si>
  <si>
    <t>Tabuľka č.3c:</t>
  </si>
  <si>
    <t>Prijímacie konanie na študijné programy v treťom stupni v roku 2023</t>
  </si>
  <si>
    <t>Tabuľka č. 4:</t>
  </si>
  <si>
    <t>Počet študentov uhrádzajúcich školné (ak. rok 2022/2023)</t>
  </si>
  <si>
    <t>Tabuľka č. 5:</t>
  </si>
  <si>
    <t>Podiel riadne skončených štúdií na celkovom počte začatých štúdií v danom akademickom roku k 31. 12. 2023</t>
  </si>
  <si>
    <t>Tabuľka č. 6:</t>
  </si>
  <si>
    <t>Prehľad akademických mobilít - študenti v akademickom roku 2022/2023 a porovnanie s akademickým rokom 2021/2022</t>
  </si>
  <si>
    <t>Tabuľka č. 7:</t>
  </si>
  <si>
    <t>Zoznam predložených návrhov na vymenovanie za profesora v roku 2023</t>
  </si>
  <si>
    <t>Tabuľka č. 8:</t>
  </si>
  <si>
    <t>Zoznam vymenovaných docentov za rok 2023</t>
  </si>
  <si>
    <t>Tabuľka č. 9:</t>
  </si>
  <si>
    <t>Výberové konania na miesta vysokoškolských učiteľov uskutočnené v roku 2023</t>
  </si>
  <si>
    <t>Tabuľka č. 10:</t>
  </si>
  <si>
    <t>Kvalifikačná štruktúra vysokoškolských učiteľov v roku</t>
  </si>
  <si>
    <t>Tabuľka č. 11:</t>
  </si>
  <si>
    <t>Prehľad akademických mobilít - zamestnanci v akademickom roku 2022/2023 a porovnanie s akademickým rokom 2021/2022</t>
  </si>
  <si>
    <t>Tabuľka č. 12:</t>
  </si>
  <si>
    <t>Informácie o záverečných prácach a rigoróznych prácach predložených na obhajobu v roku 2023</t>
  </si>
  <si>
    <t>Tabuľka č. 13:</t>
  </si>
  <si>
    <t>Publikačná činnosť vysokej školy za rok 2023 a porovnanie s rokom 2022</t>
  </si>
  <si>
    <t>Tabuľka č. 14:</t>
  </si>
  <si>
    <t>Umelecká činnosť vysokej školy za rok 2023 a porovnanie s rokom 2022</t>
  </si>
  <si>
    <t>Tabuľka č. 15:</t>
  </si>
  <si>
    <t xml:space="preserve">Zoznam akreditovaných študijných programov k 31. 12. 2023
</t>
  </si>
  <si>
    <t>Tabuľka č. 16:</t>
  </si>
  <si>
    <t>Zoznam študijných programov - odňatie priznaného práva, skončenie platnosti priznaného práva alebo zrušenie študijného programu v roku 2023</t>
  </si>
  <si>
    <t>Tabuľka č. 17:</t>
  </si>
  <si>
    <t>Zoznam udelených akreditácií  habilitačného konania a inauguračného konania  k 31. 12. 2023</t>
  </si>
  <si>
    <t>Tabuľka č. 18:</t>
  </si>
  <si>
    <t>Zoznam odňatých akreditácií habilitačného konania a inauguračného konania v roku 2023</t>
  </si>
  <si>
    <t>Tabuľka č. 19:</t>
  </si>
  <si>
    <t>Finančné prostriedky na výskumné projekty získané v roku 2023</t>
  </si>
  <si>
    <t>Tabuľka č. 20:</t>
  </si>
  <si>
    <t>Finančné prostriedky na ostatné (nevýskumné) projekty získané v roku 2023</t>
  </si>
  <si>
    <t>Tabuľka č. 21:</t>
  </si>
  <si>
    <t>Prehľad umeleckej činnosti vysokej školy za rok 2023</t>
  </si>
  <si>
    <t>Tabuľka č. 22:</t>
  </si>
  <si>
    <t>Prehľad odoberania vysokoškolských titulov, návrhov na odvolanie profesora, zneplatnenia štátnej alebo rigoróznej skúšky a vzdaní sa akademického titulu za rok 2023</t>
  </si>
  <si>
    <t>Tabuľka č. 1: Počet študentov vysokej školy k 31. 10. 2023</t>
  </si>
  <si>
    <t>Vysoká škola</t>
  </si>
  <si>
    <t>Stupeň                        štúdia</t>
  </si>
  <si>
    <t>Denná forma</t>
  </si>
  <si>
    <t>Externá forma</t>
  </si>
  <si>
    <t>Spolu</t>
  </si>
  <si>
    <t>občania SR</t>
  </si>
  <si>
    <t>z toho ženy</t>
  </si>
  <si>
    <t>cudzinci</t>
  </si>
  <si>
    <t>spolu</t>
  </si>
  <si>
    <t>fakulta1</t>
  </si>
  <si>
    <t>1+2</t>
  </si>
  <si>
    <t>spolu fakulta 1</t>
  </si>
  <si>
    <t>fakulta2</t>
  </si>
  <si>
    <t>spolu fakulta 2</t>
  </si>
  <si>
    <t>fakulta3</t>
  </si>
  <si>
    <t>spolu fakulta 3</t>
  </si>
  <si>
    <t>fakulta4</t>
  </si>
  <si>
    <t>spolu fakulta 4</t>
  </si>
  <si>
    <t>fakulta5</t>
  </si>
  <si>
    <t>spolu fakulta 5</t>
  </si>
  <si>
    <t>fakulta6</t>
  </si>
  <si>
    <t>spolu fakulta 6</t>
  </si>
  <si>
    <t>spolu podľa stupňov</t>
  </si>
  <si>
    <t xml:space="preserve">spolu vysoká škola </t>
  </si>
  <si>
    <t>1+2 - študijné programy podľa § 53 ods. 3 zákona</t>
  </si>
  <si>
    <t>Tabuľka č. 1a: Vývoj počtu študentov (stav k 31.10. daného roka)</t>
  </si>
  <si>
    <t>Stupeň</t>
  </si>
  <si>
    <t>V dennej aj v externej forme spolu</t>
  </si>
  <si>
    <t>Rok</t>
  </si>
  <si>
    <t>Tabuľka č. 2: Počet študentov, ktorí riadne skončili štúdium v akademickom roku 2022/2023</t>
  </si>
  <si>
    <t>Stupeň štúdia</t>
  </si>
  <si>
    <t>Spolu fakulta 1</t>
  </si>
  <si>
    <t>Spolu fakulta 2</t>
  </si>
  <si>
    <t>Spolu fakulta 3</t>
  </si>
  <si>
    <t>Spolu fakulta 4</t>
  </si>
  <si>
    <t>Spolu fakulta 5</t>
  </si>
  <si>
    <t>Spolu fakulta 6</t>
  </si>
  <si>
    <t>Spolu podľa stupňov</t>
  </si>
  <si>
    <t xml:space="preserve">Spolu vysoká škola </t>
  </si>
  <si>
    <t>Tabuľka č. 3a: Prijímacie konanie na študijné programy v prvom stupni a v spojenom prvom a druhom stupni v roku 2023</t>
  </si>
  <si>
    <t>Študijný odbor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</si>
  <si>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</si>
  <si>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</si>
  <si>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</si>
  <si>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</si>
  <si>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</si>
  <si>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</si>
  <si>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</si>
  <si>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</si>
  <si>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</si>
  <si>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učiteľstvo a pedagogické vedy</t>
  </si>
  <si>
    <t>psychológia</t>
  </si>
  <si>
    <t>mediálne a komunikačné štúdiá</t>
  </si>
  <si>
    <t>historické vedy</t>
  </si>
  <si>
    <t>filozofia</t>
  </si>
  <si>
    <t>filológia</t>
  </si>
  <si>
    <t>Z toho počet uchádzačov, ktorí získali stredoškolské vzdelanie v zahraničí</t>
  </si>
  <si>
    <t>% z celkového počtu prihlášok</t>
  </si>
  <si>
    <t>% z celkového počtu účasti</t>
  </si>
  <si>
    <t>% z celkového počtu prijatia</t>
  </si>
  <si>
    <t>% z celkového počtu zápisov</t>
  </si>
  <si>
    <t>Tabuľla č. 3b: Prijímacie konanie na študijné programy v druhom stupni v roku 2023</t>
  </si>
  <si>
    <t>Z toho počet absolventov svojej vysokej školy</t>
  </si>
  <si>
    <t>Z toho počet uchádzačov, ktorí získali vzdelanie nižšieho stupňa v zahraničí</t>
  </si>
  <si>
    <t>Tabuľka č. 3c: Prijímacie konanie na študijné programy v treťom stupni v roku 2023</t>
  </si>
  <si>
    <t>Tabuľka č. 4: Počet študentov uhrádzajúcich školné (ak. rok 2022/2023)</t>
  </si>
  <si>
    <t>Forma štúdia</t>
  </si>
  <si>
    <t>Počet študentov</t>
  </si>
  <si>
    <t>Počet cudzincov, ktorí uhrádzajú školné</t>
  </si>
  <si>
    <t>Počty študentov</t>
  </si>
  <si>
    <t>Počet žiadostí o zníženie školného</t>
  </si>
  <si>
    <t>Počet žiadostí o odpustenie školného</t>
  </si>
  <si>
    <t>z toho počet študentov,</t>
  </si>
  <si>
    <t>stupeň</t>
  </si>
  <si>
    <t>ktorým vznikla v ak. roku 2022/2023 povinnosť uhradiť školné</t>
  </si>
  <si>
    <t>ktorým vznikla povinnosť uhradiť školné v externej forme</t>
  </si>
  <si>
    <t>ktorým vznikla povinnosť uhradiť školné za prekročenie štandardnej dĺžky štúdia</t>
  </si>
  <si>
    <t>ktorým vznikla povinnosť uhradiť školné za štúdium v študijnom programe uskutočňovanom výlučne v inom ako štátnom jazyku</t>
  </si>
  <si>
    <t>ktorým bolo školné znížené</t>
  </si>
  <si>
    <t>ktorým bolo školné odpustené</t>
  </si>
  <si>
    <t>Spolu denná forma</t>
  </si>
  <si>
    <t>Spolu externá forma</t>
  </si>
  <si>
    <t>obe formy spolu</t>
  </si>
  <si>
    <t>Tabuľka č. 5: Podiel riadne skončených štúdií na celkovom počte začatých štúdií v danom akademickom roku k 31.12.2023</t>
  </si>
  <si>
    <t>Akademický rok začatia štúdia</t>
  </si>
  <si>
    <t>Stupeň dosiahnutého vzdelania</t>
  </si>
  <si>
    <t>2022 / 2023</t>
  </si>
  <si>
    <t>2021 / 2022</t>
  </si>
  <si>
    <t>2020 / 2021</t>
  </si>
  <si>
    <t>2019 / 2020</t>
  </si>
  <si>
    <t>2018 / 2019</t>
  </si>
  <si>
    <t>2017 / 2018</t>
  </si>
  <si>
    <t>1</t>
  </si>
  <si>
    <t>denná</t>
  </si>
  <si>
    <t>2</t>
  </si>
  <si>
    <t>3</t>
  </si>
  <si>
    <t>externá</t>
  </si>
  <si>
    <t>mediálne a komunikačné štúdiá</t>
  </si>
  <si>
    <t>učiteľstvo a pedagogické vedy</t>
  </si>
  <si>
    <t>Tabuľka č. 6: Prehľad akademických mobilít - študenti v akademickom roku 2022/2023 a porovnanie s akademickým rokom 2021/2022</t>
  </si>
  <si>
    <t>V roku 2022/2023</t>
  </si>
  <si>
    <t>Fakulta</t>
  </si>
  <si>
    <t>Fyzický počet vyslaných študentov</t>
  </si>
  <si>
    <t>Počet osobomesiacov vyslaných študentov</t>
  </si>
  <si>
    <t>Fyzický počet prijatých študentov</t>
  </si>
  <si>
    <t>Počet osobomesiacov, prijatých študentov</t>
  </si>
  <si>
    <t>programy ES</t>
  </si>
  <si>
    <t>NŠP</t>
  </si>
  <si>
    <t>iné (CEEPUS, NIL, ..)</t>
  </si>
  <si>
    <t>Filozofická</t>
  </si>
  <si>
    <t>V roku 2021/2022</t>
  </si>
  <si>
    <t>Rozdiel</t>
  </si>
  <si>
    <t xml:space="preserve">Rozdiel v % </t>
  </si>
  <si>
    <t>Tabuľka č. 7: Zoznam predložených návrhov na vymenovanie za profesora v roku 2023</t>
  </si>
  <si>
    <t>P.č.</t>
  </si>
  <si>
    <t>Meno a priezvisko</t>
  </si>
  <si>
    <t>Odbor habilitačného konania a inauguračného konania</t>
  </si>
  <si>
    <t>Dátum začiatku konania</t>
  </si>
  <si>
    <t>Dátum predloženia ministrovi</t>
  </si>
  <si>
    <t>Zamestnanec vysokej školy (áno/nie)</t>
  </si>
  <si>
    <t>Inauguračné konanie</t>
  </si>
  <si>
    <t>V tom počet žiadostí mimo vysokej školy</t>
  </si>
  <si>
    <t>Počet neskončených konaní: stav k 1.1.2022</t>
  </si>
  <si>
    <t>Počet neskončených konaní: stav k 31.12.2022</t>
  </si>
  <si>
    <t>Počet riadne skončených konaní k 31.12.2022</t>
  </si>
  <si>
    <t>Počet inak skončených konaní</t>
  </si>
  <si>
    <t xml:space="preserve"> - zamietnutie</t>
  </si>
  <si>
    <t xml:space="preserve"> - stiahnutie</t>
  </si>
  <si>
    <t xml:space="preserve"> - iné (smrť, odňatie práva a pod.)</t>
  </si>
  <si>
    <t>Celkový počet predložených návrhov</t>
  </si>
  <si>
    <t>Priemerný vek uchádzačov</t>
  </si>
  <si>
    <t>Tabuľka č. 8: Zoznam vymenovaných docentov za rok 2023</t>
  </si>
  <si>
    <t>Dátum udelenia titulu</t>
  </si>
  <si>
    <t>Habilitačné konanie</t>
  </si>
  <si>
    <t>Celkový počet vymenovaných docentov</t>
  </si>
  <si>
    <t>Priemerný vek</t>
  </si>
  <si>
    <t>Tabuľka č. 9: Výberové konania na miesta vysokoškolských učiteľov uskutočnené v roku 2023</t>
  </si>
  <si>
    <t>Funkcia</t>
  </si>
  <si>
    <t>Počet výberových konaní</t>
  </si>
  <si>
    <t>Priemerný počet uchádzačov na obsadenie pozície</t>
  </si>
  <si>
    <t>Priemerný počet uchádzačov, ktorí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</si>
  <si>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</si>
  <si>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</si>
  <si>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</si>
  <si>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</si>
  <si>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</si>
  <si>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Profesora</t>
  </si>
  <si>
    <t>Docenta</t>
  </si>
  <si>
    <t>Ostatné</t>
  </si>
  <si>
    <t>Počet miest obsadených bez výberového konania</t>
  </si>
  <si>
    <t>Zamestnanec</t>
  </si>
  <si>
    <t>Fyzický počet</t>
  </si>
  <si>
    <t>Prepočítaný počet</t>
  </si>
  <si>
    <t>VŠ učiteľ nad 70 rokov</t>
  </si>
  <si>
    <t>Ostatní</t>
  </si>
  <si>
    <t>Počet obsadených funkčných miest docenta a profesora osobami bez príslušného vedecko-pedagogického titulu alebo bez umelecko-pedagogického titulu podľa § 77 ods. 2 zákona</t>
  </si>
  <si>
    <t>Funkčné miesto</t>
  </si>
  <si>
    <t>Počet</t>
  </si>
  <si>
    <t>Docent</t>
  </si>
  <si>
    <t>Profesor</t>
  </si>
  <si>
    <t>Tabuľka č. 10: Kvalifikačná štruktúra vysokoškolských učiteľov</t>
  </si>
  <si>
    <t>Evidenčný prepočítaný počet vysokoškolských učiteľov k 31. 10. 2023</t>
  </si>
  <si>
    <t>Profesori, docenti s DrSc.</t>
  </si>
  <si>
    <t>Docenti, bez DrSc.</t>
  </si>
  <si>
    <t>Ostatní učitelia s DrSc.</t>
  </si>
  <si>
    <t>Ostatní učitelia s PhD, CSc.</t>
  </si>
  <si>
    <t>Ostatní učitelia bez vedeckej hodnosti</t>
  </si>
  <si>
    <t>Filozofická fakulta</t>
  </si>
  <si>
    <t>Podiel v %</t>
  </si>
  <si>
    <t>Spolu v roku 2022</t>
  </si>
  <si>
    <t>Podiel v % 2022</t>
  </si>
  <si>
    <t>Rozdiel 2023 - 2022</t>
  </si>
  <si>
    <t>Rozdiel v % 2023 - 2022</t>
  </si>
  <si>
    <t>Pozn.: Percentuálny podiel  v jednotlivých kategóriách žien je z celkového počtu žien</t>
  </si>
  <si>
    <t>Tabuľka č. 11: Prehľad akademických mobilít - zamestnanci v akademickom roku 2022/2023 a porovnanie s akademickým rokom 2021/2022</t>
  </si>
  <si>
    <t>Fyzický počet vyslaných zamestnancov</t>
  </si>
  <si>
    <t>Počet osobodní vyslaných zamestnancov</t>
  </si>
  <si>
    <t>Fyzický počet prijatých zamestnancov</t>
  </si>
  <si>
    <t>Počet osobodní, prijatých zamestnancov</t>
  </si>
  <si>
    <t>rozdiel</t>
  </si>
  <si>
    <t xml:space="preserve">rozdiel v % </t>
  </si>
  <si>
    <t>Tabuľka č. 12: Informácie o záverečných prácach a rigoróznych prácach predložených na obhajobu v roku 2023</t>
  </si>
  <si>
    <t>Záverečná práca</t>
  </si>
  <si>
    <t>Počet predložených záverečných prác</t>
  </si>
  <si>
    <t>z toho počet prác predložených ženami</t>
  </si>
  <si>
    <t>Počet obhájených prác</t>
  </si>
  <si>
    <t>Fyzický počet vedúcich záverečných prác</t>
  </si>
  <si>
    <t>Fyzický počet vedúcich záverečných prác bez PhD.</t>
  </si>
  <si>
    <t>Fyzický počet vedúcich záverečných prác (odborníci z praxe)</t>
  </si>
  <si>
    <t>Bakalárska</t>
  </si>
  <si>
    <t>Diplomová</t>
  </si>
  <si>
    <t xml:space="preserve">Dizertačná </t>
  </si>
  <si>
    <t>Rigorózna</t>
  </si>
  <si>
    <t>Tabuľka č. 13: Publikačná činnosť vysokej školy za rok 2023 a za rok 2022</t>
  </si>
  <si>
    <t>Rok vykazovania 2023 (1.2.2023-31.1.2024)</t>
  </si>
  <si>
    <t>Kategória
fakulta</t>
  </si>
  <si>
    <t>V1</t>
  </si>
  <si>
    <t>V2</t>
  </si>
  <si>
    <t>V3</t>
  </si>
  <si>
    <t>O1</t>
  </si>
  <si>
    <t>O2</t>
  </si>
  <si>
    <t>O3</t>
  </si>
  <si>
    <t>P1</t>
  </si>
  <si>
    <t>P2</t>
  </si>
  <si>
    <t>U1</t>
  </si>
  <si>
    <t>U2</t>
  </si>
  <si>
    <t>U3</t>
  </si>
  <si>
    <t>D1</t>
  </si>
  <si>
    <t>I1</t>
  </si>
  <si>
    <t>I2</t>
  </si>
  <si>
    <t>I3</t>
  </si>
  <si>
    <t>FF</t>
  </si>
  <si>
    <t>Rok vykazovania 2022 (1.2.2022-31.1.2023)</t>
  </si>
  <si>
    <t>Tabuľka č. 14: Umelecká činnosť vysokej školy za rok 2023 a porovnanie s rokom 2022</t>
  </si>
  <si>
    <t>Kategória fakulta</t>
  </si>
  <si>
    <t>E**</t>
  </si>
  <si>
    <t>Z**</t>
  </si>
  <si>
    <t>S**</t>
  </si>
  <si>
    <t>I**</t>
  </si>
  <si>
    <t>Rok vykazovania 2021 (1.2.2021-31.1.2022)</t>
  </si>
  <si>
    <t>Y**</t>
  </si>
  <si>
    <t>X**</t>
  </si>
  <si>
    <t xml:space="preserve">Tabuľka č. 15: Zoznam akreditovaných študijných programov k 31. 12. 2023
</t>
  </si>
  <si>
    <t>1. stupeň</t>
  </si>
  <si>
    <t>Študijný program</t>
  </si>
  <si>
    <t>Forma</t>
  </si>
  <si>
    <t>Jazyky</t>
  </si>
  <si>
    <t>Skratka titulu</t>
  </si>
  <si>
    <t>Filozofická fakulta KU</t>
  </si>
  <si>
    <t>anglistika a amerikanistika</t>
  </si>
  <si>
    <t>anglický jazyk, slovenský jazyk</t>
  </si>
  <si>
    <t xml:space="preserve">Bc. </t>
  </si>
  <si>
    <t>filológia, filozofia</t>
  </si>
  <si>
    <t>anglistika a amerikanistika - filozofia</t>
  </si>
  <si>
    <t>Bc.</t>
  </si>
  <si>
    <t>filológia, historické vedy</t>
  </si>
  <si>
    <t>anglistika a amerikanistika - história</t>
  </si>
  <si>
    <t>slovenský jazyk</t>
  </si>
  <si>
    <t>filozofia, historické vedy</t>
  </si>
  <si>
    <t>filozofia - história</t>
  </si>
  <si>
    <t>história</t>
  </si>
  <si>
    <t>učiteľstvo anglického jazyka a literatúry (v kombinácii)</t>
  </si>
  <si>
    <t>učiteľstvo filozofie (v kombinácii)</t>
  </si>
  <si>
    <t>učiteľstvo histórie (v kombinácii)</t>
  </si>
  <si>
    <t>učiteľstvo slovenského jazyka a literatúry (v kombinácii)</t>
  </si>
  <si>
    <t>žurnalistika</t>
  </si>
  <si>
    <t>2. stupeň</t>
  </si>
  <si>
    <t xml:space="preserve">Mgr. </t>
  </si>
  <si>
    <t>Spojený 1. a 2. stupeň</t>
  </si>
  <si>
    <t>3. stupeň</t>
  </si>
  <si>
    <t>PhD.</t>
  </si>
  <si>
    <t>systematická filozofia</t>
  </si>
  <si>
    <t>teória a dejiny žurnalistiky</t>
  </si>
  <si>
    <t>Tabuľka č. 16: Zoznam študijných programov - odňatie priznaného práva, skončenie platnosti priznaného práva alebo zrušenie študijného programu v roku 2023</t>
  </si>
  <si>
    <t>Dátum odňatia práva, skončenia platnosti práva alebo zrušenia študijného programu</t>
  </si>
  <si>
    <t>1.</t>
  </si>
  <si>
    <t>učiteľstvo nemeckého jazyka a literatúry v kombinácii</t>
  </si>
  <si>
    <t>nemecký</t>
  </si>
  <si>
    <t xml:space="preserve">2. </t>
  </si>
  <si>
    <t>Mgr.</t>
  </si>
  <si>
    <t>Tabuľka č. 17: Zoznam udelených akreditácií  habilitačného konania a inauguračného konania k 31.12.2023</t>
  </si>
  <si>
    <t xml:space="preserve">Odbor habilitačného konania a inauguračného konania </t>
  </si>
  <si>
    <t>Tabuľka č. 18: Zoznam odňatých akreditácií habilitačného konania a inauguračného konania v roku 2023</t>
  </si>
  <si>
    <t xml:space="preserve">Dátum odňatia </t>
  </si>
  <si>
    <t>Tabuľka č. 19: Finančné prostriedky na výskumné projekty získané v roku 2023</t>
  </si>
  <si>
    <t>P. č.</t>
  </si>
  <si>
    <t>Poskytovateľ finančých prostriedkov (grantová agentúra, objednávateľ)</t>
  </si>
  <si>
    <t>Grant (G)/objednávka (O)</t>
  </si>
  <si>
    <t>Domáce (D)/zahraničné (Z)</t>
  </si>
  <si>
    <t>Číslo/
identifikácia projektu</t>
  </si>
  <si>
    <t xml:space="preserve">Priezvisko, meno 
a tituly zodpovedného riešiteľa projektu </t>
  </si>
  <si>
    <t xml:space="preserve">Názov projektu </t>
  </si>
  <si>
    <t>Obdobie riešenia projektu (od - do)</t>
  </si>
  <si>
    <t>Objem dotácie/finančných prostriedkov prijatých VŠ 
na jej účet 
v období od 1.1. do 31.12.
v eur
v kategórii BV</t>
  </si>
  <si>
    <t>Objem dotácie/finančných prostriedkov prijatých VŠ 
na jej účet 
v období od 1.1. do 31.12.
v eur
v kategórii KV</t>
  </si>
  <si>
    <t>Poznámky
a doplňujúce informácie</t>
  </si>
  <si>
    <t>VEGA</t>
  </si>
  <si>
    <t>G</t>
  </si>
  <si>
    <t>D</t>
  </si>
  <si>
    <t>1/0203/21</t>
  </si>
  <si>
    <t>Rončáková Terézia, prof., PhD.</t>
  </si>
  <si>
    <t>Vplyv médií na spoločenský status celebrít: premeny mediálneho obrazu Mariána Kočnera v slovenskej spoločnosti</t>
  </si>
  <si>
    <t>2021 - 2023</t>
  </si>
  <si>
    <t>1/0397/21</t>
  </si>
  <si>
    <t>Golian Ján, Mgr., PhD.</t>
  </si>
  <si>
    <t>Epidémie a protiepidemiologické opatrenia na území Slovenska v dlhom 19. storočí</t>
  </si>
  <si>
    <t>2021 - 2024</t>
  </si>
  <si>
    <t>1/0433/21</t>
  </si>
  <si>
    <t>Ďurka Róbert, Mgr., PhD.</t>
  </si>
  <si>
    <t>Štýly komiky vo vzťahu k vybraným osobnostným konštruktom (Adaptácia dotazníka Markery štýlov komiky)</t>
  </si>
  <si>
    <t>1/0200/21</t>
  </si>
  <si>
    <t>Šedíková Čuhová Paulína, Mgr., PhD.</t>
  </si>
  <si>
    <t>Neviditeľné postavy. Fikcionalizácia prekladu a tlmočenia v umeleckej literatúre</t>
  </si>
  <si>
    <t xml:space="preserve">G </t>
  </si>
  <si>
    <t xml:space="preserve">D </t>
  </si>
  <si>
    <t>1/0646/22</t>
  </si>
  <si>
    <t>Baláková Dana, doc. PhDr., PhD.</t>
  </si>
  <si>
    <t>Interkontextovosť biblickej frazeológie</t>
  </si>
  <si>
    <t>2022 - 2024</t>
  </si>
  <si>
    <t>1/0061/22</t>
  </si>
  <si>
    <t>Juhásová Jana, doc. Mgr., PhD.</t>
  </si>
  <si>
    <t>Podoby a funkcie minimalizmu v súčasnej slovenskej poézii</t>
  </si>
  <si>
    <t>KEGA</t>
  </si>
  <si>
    <t>005KU-4/2023</t>
  </si>
  <si>
    <t>Babic Marek, doc. Mgr., PhD.</t>
  </si>
  <si>
    <t>Tvorba podcastovej relácie o dejinách a kultúre neskorej antiky</t>
  </si>
  <si>
    <t>2023 - 2025</t>
  </si>
  <si>
    <t>APVV</t>
  </si>
  <si>
    <t>APVV-22-0370</t>
  </si>
  <si>
    <t>Kováčová Viera, doc. PhDr., PhD.</t>
  </si>
  <si>
    <t>Jazykovokomunikačné aspekty dezinformácií</t>
  </si>
  <si>
    <t>2023 - 2027</t>
  </si>
  <si>
    <t>spoluriešiteľstvo</t>
  </si>
  <si>
    <t>VAIA</t>
  </si>
  <si>
    <t xml:space="preserve">09I03-03-V01-00088 </t>
  </si>
  <si>
    <t>Khroul Victor, doc., Mgr., PhD.</t>
  </si>
  <si>
    <t>Štipendiá pre excelentných výskumníkov ohrozených vojnovým konfliktom na Ukrajine</t>
  </si>
  <si>
    <t>2022 - 2025</t>
  </si>
  <si>
    <t>09I03-03-V02-00041</t>
  </si>
  <si>
    <t>Matušková Katarína, Mgr.</t>
  </si>
  <si>
    <t>Štipendiá pre excelentných PhD. študentov a študentky (R1) na KU RK</t>
  </si>
  <si>
    <t>2023 - 2026</t>
  </si>
  <si>
    <t>V roku 2023 ešte neboli poukázané finančné prostriedky.</t>
  </si>
  <si>
    <t>ERASMUS-JMO</t>
  </si>
  <si>
    <t>Z</t>
  </si>
  <si>
    <t>MELIECOMEDICI
101047851</t>
  </si>
  <si>
    <t xml:space="preserve">Izrael Pavel, doc. Mgr. PhD. </t>
  </si>
  <si>
    <t xml:space="preserve">Media Literacy: Essential Competence for European Digital Citizenship </t>
  </si>
  <si>
    <t>Peňažné prostriedky boli poukázané v roku 2022 a ďalšie budú poukázané až skončení projektu.</t>
  </si>
  <si>
    <t>Nanovic Institute, Notre Dame University, IN, USA</t>
  </si>
  <si>
    <t>The Contribution of ‘Peripheries Research’ to European Studies. Nanovic Institute, Notre Dame University, USA</t>
  </si>
  <si>
    <t>2023 -</t>
  </si>
  <si>
    <t>ERASMUS-JMO-2023-HEI-TCH-RSCH</t>
  </si>
  <si>
    <t>Palatinus David Levente, Mgr., PhD.</t>
  </si>
  <si>
    <t>European Perspectives on Climate, Conflict and Migration</t>
  </si>
  <si>
    <t xml:space="preserve">	40779675</t>
  </si>
  <si>
    <t>Mahút Samuel Štefan, Mgr., PhD.</t>
  </si>
  <si>
    <t>Resilience &amp; Recovery - Resilience and Recovery of Scout communities in Slovakia across three bans in the 20th century</t>
  </si>
  <si>
    <t>2023 - 2024</t>
  </si>
  <si>
    <t xml:space="preserve">	40742686</t>
  </si>
  <si>
    <t>Rončáková Terézia, prof., Mgr., PhD.</t>
  </si>
  <si>
    <t>Resilience &amp; Recovery - Project on Tomislav Kolakovic Poglajen, the Rodina movement, the Fatima Community, and the secret underground Church in post-WWII Slovakia</t>
  </si>
  <si>
    <t>Resilience &amp; Recovery - Project on underground Catholic press communities</t>
  </si>
  <si>
    <t>Volek Peter, prof. Dr. Phil. fac. theol.</t>
  </si>
  <si>
    <t>Resilience &amp; Recovery - Project on the Word of Life youth group that met in Šaľa under the Communist regime and how this community connects to the broader Focolare Movement and Mariapoli meetings</t>
  </si>
  <si>
    <t>Vydavateľstvo Nové mesto</t>
  </si>
  <si>
    <t>O</t>
  </si>
  <si>
    <t>Vargová Katarína, Mgr.</t>
  </si>
  <si>
    <t>Výskum článkov média nm.sk</t>
  </si>
  <si>
    <t>Tabuľka č. 20: Finančné prostriedky na ostatné (nevýskumné) projekty získané v roku 2023</t>
  </si>
  <si>
    <t>Európske štrukturálne fondy</t>
  </si>
  <si>
    <t>312011AKK9 (ITMS 2014+)</t>
  </si>
  <si>
    <t>Kováčová Paulína Mgr. et Mgr.</t>
  </si>
  <si>
    <t>Kto vie, nech učí</t>
  </si>
  <si>
    <t>2020 - 2023</t>
  </si>
  <si>
    <t>312011BHC2</t>
  </si>
  <si>
    <t>Kamoďa Ján PaedDr., PhD.</t>
  </si>
  <si>
    <t>Podpora vnútorného systému zabezpečovania kvality vysokoškolského vzdelávania na Katolíckej univerzite v Ružomberku</t>
  </si>
  <si>
    <t>Visegrad Fund</t>
  </si>
  <si>
    <t>V4 Generation Mobility Mini Grant</t>
  </si>
  <si>
    <t>Tabuľka č. 21: Prehľad umeleckej činnosti vysokej školy za rok 2023</t>
  </si>
  <si>
    <t>Kategória výkonu</t>
  </si>
  <si>
    <t>Autor</t>
  </si>
  <si>
    <t>Názov projektu/umeleckého výkonu</t>
  </si>
  <si>
    <t>Miesto realizácie</t>
  </si>
  <si>
    <t>Termín realizácie</t>
  </si>
  <si>
    <t>Tabuľka č. 22: Prehľad odoberania vysokoškolských titulov, návrhov na odvolanie profesora, zneplatnenia štátnej alebo rigoróznej skúšky a vzdaní sa akademického titulu za rok 2022</t>
  </si>
  <si>
    <t>Rozhodnutia o neplatnosti štátnej skúšky alebo jej časti</t>
  </si>
  <si>
    <t>Rozhodnutia o neplatnosti rigoróznej skúšky alebo jej časti</t>
  </si>
  <si>
    <t>Rozhodnutia o odňatí vedecko-pedagogického alebo umelecko-pedagogického titulu docent</t>
  </si>
  <si>
    <t>Rozhodnutia o podaní návrhu na odvolanie profesora</t>
  </si>
  <si>
    <t>Počet fyzických osôb, ktoré sa vzdali akademického titulu</t>
  </si>
  <si>
    <t>Počet rozhodnutí</t>
  </si>
  <si>
    <t xml:space="preserve">Študijný odbor </t>
  </si>
  <si>
    <t>Počet fyzických osôb</t>
  </si>
  <si>
    <t>Študijný program štátnej skúšky</t>
  </si>
  <si>
    <t>Študijný odbor rigoróznej skúšky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</si>
</sst>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2"/>
      <name val="Times New Roman"/>
      <charset val="238"/>
    </font>
    <font>
      <b/>
      <sz val="11.5"/>
      <name val="Times New Roman"/>
      <family val="1"/>
      <charset val="238"/>
    </font>
    <font>
      <b/>
      <sz val="8"/>
      <color indexed="81"/>
      <name val="Tahoma"/>
      <charset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1"/>
      <name val="Times New Roman"/>
      <family val="1"/>
      <charset val="238"/>
    </font>
    <font>
      <sz val="36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</font>
    <font>
      <sz val="10"/>
      <color theme="1"/>
      <name val="Times New Roman"/>
      <family val="1"/>
      <charset val="238"/>
    </font>
    <font>
      <sz val="10"/>
      <color rgb="FF242424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indexed="8"/>
      <name val="Calibri"/>
      <family val="2"/>
      <scheme val="minor"/>
    </font>
    <font>
      <i/>
      <sz val="10"/>
      <name val="Times New Roman"/>
      <family val="1"/>
      <charset val="238"/>
    </font>
    <font>
      <sz val="12"/>
      <color rgb="FF000000"/>
      <name val="Times New Roman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17" fillId="0" borderId="0"/>
    <xf numFmtId="0" fontId="6" fillId="0" borderId="0"/>
    <xf numFmtId="0" fontId="36" fillId="0" borderId="0"/>
  </cellStyleXfs>
  <cellXfs count="4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/>
    <xf numFmtId="0" fontId="0" fillId="0" borderId="4" xfId="0" applyBorder="1"/>
    <xf numFmtId="0" fontId="9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6" fillId="0" borderId="11" xfId="0" applyFont="1" applyBorder="1"/>
    <xf numFmtId="0" fontId="0" fillId="0" borderId="10" xfId="0" applyBorder="1"/>
    <xf numFmtId="0" fontId="6" fillId="0" borderId="11" xfId="0" applyFont="1" applyBorder="1" applyAlignment="1">
      <alignment wrapText="1"/>
    </xf>
    <xf numFmtId="0" fontId="0" fillId="0" borderId="23" xfId="0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11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19" fillId="0" borderId="0" xfId="2" applyNumberFormat="1" applyFont="1" applyAlignment="1">
      <alignment vertical="top" wrapText="1"/>
    </xf>
    <xf numFmtId="3" fontId="21" fillId="0" borderId="0" xfId="2" applyNumberFormat="1" applyFont="1" applyAlignment="1">
      <alignment vertical="center" wrapText="1"/>
    </xf>
    <xf numFmtId="3" fontId="19" fillId="0" borderId="0" xfId="2" applyNumberFormat="1" applyFont="1" applyAlignment="1">
      <alignment vertical="center" wrapText="1"/>
    </xf>
    <xf numFmtId="3" fontId="19" fillId="0" borderId="0" xfId="3" applyNumberFormat="1" applyFont="1" applyAlignment="1">
      <alignment vertical="center" wrapText="1"/>
    </xf>
    <xf numFmtId="3" fontId="19" fillId="0" borderId="0" xfId="4" applyNumberFormat="1" applyFont="1" applyAlignment="1">
      <alignment vertical="center" wrapText="1"/>
    </xf>
    <xf numFmtId="3" fontId="19" fillId="0" borderId="0" xfId="5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3" fontId="19" fillId="0" borderId="0" xfId="3" applyNumberFormat="1" applyFont="1" applyAlignment="1">
      <alignment vertical="top" wrapText="1"/>
    </xf>
    <xf numFmtId="3" fontId="19" fillId="0" borderId="0" xfId="4" applyNumberFormat="1" applyFont="1" applyAlignment="1">
      <alignment vertical="top" wrapText="1"/>
    </xf>
    <xf numFmtId="3" fontId="19" fillId="0" borderId="0" xfId="5" applyNumberFormat="1" applyFont="1" applyAlignment="1">
      <alignment vertical="top" wrapText="1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top"/>
    </xf>
    <xf numFmtId="0" fontId="0" fillId="0" borderId="8" xfId="0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24" xfId="0" applyBorder="1"/>
    <xf numFmtId="0" fontId="0" fillId="0" borderId="28" xfId="0" applyBorder="1"/>
    <xf numFmtId="0" fontId="0" fillId="2" borderId="8" xfId="0" applyFill="1" applyBorder="1"/>
    <xf numFmtId="0" fontId="0" fillId="2" borderId="22" xfId="0" applyFill="1" applyBorder="1"/>
    <xf numFmtId="0" fontId="0" fillId="0" borderId="24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0" xfId="0" applyBorder="1"/>
    <xf numFmtId="0" fontId="0" fillId="0" borderId="37" xfId="0" applyBorder="1" applyAlignment="1">
      <alignment wrapText="1"/>
    </xf>
    <xf numFmtId="0" fontId="0" fillId="2" borderId="26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27" xfId="0" applyFill="1" applyBorder="1"/>
    <xf numFmtId="164" fontId="0" fillId="2" borderId="8" xfId="0" applyNumberFormat="1" applyFill="1" applyBorder="1"/>
    <xf numFmtId="164" fontId="0" fillId="2" borderId="22" xfId="0" applyNumberFormat="1" applyFill="1" applyBorder="1"/>
    <xf numFmtId="0" fontId="0" fillId="0" borderId="37" xfId="0" applyBorder="1"/>
    <xf numFmtId="0" fontId="6" fillId="2" borderId="26" xfId="0" applyFont="1" applyFill="1" applyBorder="1"/>
    <xf numFmtId="0" fontId="0" fillId="0" borderId="35" xfId="0" applyBorder="1"/>
    <xf numFmtId="0" fontId="0" fillId="0" borderId="36" xfId="0" applyBorder="1"/>
    <xf numFmtId="0" fontId="6" fillId="2" borderId="32" xfId="0" applyFont="1" applyFill="1" applyBorder="1"/>
    <xf numFmtId="0" fontId="6" fillId="2" borderId="39" xfId="0" applyFont="1" applyFill="1" applyBorder="1"/>
    <xf numFmtId="0" fontId="0" fillId="2" borderId="5" xfId="0" applyFill="1" applyBorder="1"/>
    <xf numFmtId="164" fontId="0" fillId="2" borderId="7" xfId="0" applyNumberFormat="1" applyFill="1" applyBorder="1"/>
    <xf numFmtId="0" fontId="0" fillId="2" borderId="26" xfId="0" applyFill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2" borderId="29" xfId="0" applyFill="1" applyBorder="1"/>
    <xf numFmtId="0" fontId="6" fillId="2" borderId="3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0" fillId="0" borderId="24" xfId="0" applyBorder="1" applyAlignment="1">
      <alignment horizontal="center"/>
    </xf>
    <xf numFmtId="0" fontId="0" fillId="2" borderId="28" xfId="0" applyFill="1" applyBorder="1"/>
    <xf numFmtId="0" fontId="6" fillId="0" borderId="2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36" xfId="0" applyFill="1" applyBorder="1"/>
    <xf numFmtId="0" fontId="0" fillId="0" borderId="8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6" xfId="0" applyFill="1" applyBorder="1" applyAlignment="1">
      <alignment horizontal="center"/>
    </xf>
    <xf numFmtId="0" fontId="6" fillId="2" borderId="6" xfId="0" applyFont="1" applyFill="1" applyBorder="1"/>
    <xf numFmtId="0" fontId="6" fillId="2" borderId="10" xfId="0" applyFont="1" applyFill="1" applyBorder="1"/>
    <xf numFmtId="0" fontId="16" fillId="0" borderId="8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0" fillId="2" borderId="8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left"/>
    </xf>
    <xf numFmtId="0" fontId="22" fillId="2" borderId="41" xfId="0" applyFont="1" applyFill="1" applyBorder="1"/>
    <xf numFmtId="164" fontId="22" fillId="2" borderId="41" xfId="0" applyNumberFormat="1" applyFont="1" applyFill="1" applyBorder="1"/>
    <xf numFmtId="0" fontId="22" fillId="0" borderId="24" xfId="0" applyFont="1" applyBorder="1" applyAlignment="1">
      <alignment horizontal="left" wrapText="1"/>
    </xf>
    <xf numFmtId="164" fontId="22" fillId="0" borderId="28" xfId="0" applyNumberFormat="1" applyFont="1" applyBorder="1"/>
    <xf numFmtId="164" fontId="22" fillId="0" borderId="24" xfId="0" applyNumberFormat="1" applyFont="1" applyBorder="1"/>
    <xf numFmtId="0" fontId="22" fillId="0" borderId="28" xfId="0" applyFont="1" applyBorder="1"/>
    <xf numFmtId="0" fontId="22" fillId="0" borderId="24" xfId="0" applyFont="1" applyBorder="1"/>
    <xf numFmtId="0" fontId="22" fillId="2" borderId="24" xfId="0" applyFont="1" applyFill="1" applyBorder="1" applyAlignment="1">
      <alignment horizontal="left" wrapText="1"/>
    </xf>
    <xf numFmtId="0" fontId="22" fillId="2" borderId="19" xfId="0" applyFont="1" applyFill="1" applyBorder="1" applyAlignment="1">
      <alignment horizontal="left" wrapText="1"/>
    </xf>
    <xf numFmtId="164" fontId="22" fillId="2" borderId="8" xfId="1" applyNumberFormat="1" applyFont="1" applyFill="1" applyBorder="1"/>
    <xf numFmtId="164" fontId="22" fillId="2" borderId="22" xfId="1" applyNumberFormat="1" applyFont="1" applyFill="1" applyBorder="1"/>
    <xf numFmtId="164" fontId="22" fillId="2" borderId="39" xfId="1" applyNumberFormat="1" applyFont="1" applyFill="1" applyBorder="1"/>
    <xf numFmtId="0" fontId="22" fillId="0" borderId="0" xfId="0" applyFont="1" applyAlignment="1">
      <alignment horizontal="left"/>
    </xf>
    <xf numFmtId="164" fontId="22" fillId="2" borderId="30" xfId="0" applyNumberFormat="1" applyFont="1" applyFill="1" applyBorder="1"/>
    <xf numFmtId="0" fontId="22" fillId="0" borderId="4" xfId="0" applyFont="1" applyBorder="1" applyAlignment="1">
      <alignment horizontal="center" vertical="center" wrapText="1"/>
    </xf>
    <xf numFmtId="164" fontId="22" fillId="2" borderId="40" xfId="1" applyNumberFormat="1" applyFont="1" applyFill="1" applyBorder="1"/>
    <xf numFmtId="0" fontId="22" fillId="2" borderId="29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164" fontId="22" fillId="0" borderId="30" xfId="0" applyNumberFormat="1" applyFont="1" applyBorder="1"/>
    <xf numFmtId="0" fontId="22" fillId="0" borderId="30" xfId="0" applyFont="1" applyBorder="1"/>
    <xf numFmtId="164" fontId="22" fillId="2" borderId="31" xfId="1" applyNumberFormat="1" applyFont="1" applyFill="1" applyBorder="1"/>
    <xf numFmtId="0" fontId="6" fillId="0" borderId="0" xfId="0" applyFont="1" applyAlignment="1">
      <alignment horizontal="center" wrapText="1"/>
    </xf>
    <xf numFmtId="0" fontId="6" fillId="2" borderId="5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0" fillId="0" borderId="42" xfId="0" applyBorder="1"/>
    <xf numFmtId="0" fontId="6" fillId="2" borderId="24" xfId="0" applyFont="1" applyFill="1" applyBorder="1"/>
    <xf numFmtId="0" fontId="6" fillId="2" borderId="43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2" borderId="31" xfId="0" applyFill="1" applyBorder="1"/>
    <xf numFmtId="0" fontId="0" fillId="2" borderId="40" xfId="0" applyFill="1" applyBorder="1"/>
    <xf numFmtId="0" fontId="6" fillId="0" borderId="26" xfId="0" applyFont="1" applyBorder="1" applyAlignment="1">
      <alignment horizontal="center" vertical="center" wrapText="1"/>
    </xf>
    <xf numFmtId="0" fontId="27" fillId="0" borderId="1" xfId="0" applyFont="1" applyBorder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vertical="top" wrapText="1"/>
    </xf>
    <xf numFmtId="0" fontId="29" fillId="0" borderId="11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8" xfId="0" applyBorder="1"/>
    <xf numFmtId="0" fontId="0" fillId="0" borderId="5" xfId="0" applyBorder="1"/>
    <xf numFmtId="0" fontId="0" fillId="0" borderId="13" xfId="0" applyBorder="1"/>
    <xf numFmtId="0" fontId="27" fillId="0" borderId="6" xfId="0" applyFont="1" applyBorder="1"/>
    <xf numFmtId="0" fontId="0" fillId="0" borderId="21" xfId="0" applyBorder="1"/>
    <xf numFmtId="0" fontId="0" fillId="2" borderId="7" xfId="0" applyFill="1" applyBorder="1"/>
    <xf numFmtId="0" fontId="29" fillId="0" borderId="10" xfId="0" applyFont="1" applyBorder="1" applyAlignment="1">
      <alignment horizontal="center" vertical="center"/>
    </xf>
    <xf numFmtId="0" fontId="0" fillId="0" borderId="35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36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28" xfId="0" applyBorder="1" applyAlignment="1">
      <alignment horizontal="right" wrapText="1"/>
    </xf>
    <xf numFmtId="0" fontId="0" fillId="0" borderId="24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38" xfId="0" applyFill="1" applyBorder="1" applyAlignment="1">
      <alignment horizontal="right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2" borderId="22" xfId="0" applyNumberFormat="1" applyFill="1" applyBorder="1" applyAlignment="1">
      <alignment horizontal="right"/>
    </xf>
    <xf numFmtId="0" fontId="17" fillId="0" borderId="6" xfId="0" applyFont="1" applyBorder="1" applyAlignment="1">
      <alignment wrapText="1"/>
    </xf>
    <xf numFmtId="0" fontId="17" fillId="0" borderId="0" xfId="0" applyFont="1" applyAlignment="1">
      <alignment wrapText="1"/>
    </xf>
    <xf numFmtId="0" fontId="6" fillId="0" borderId="0" xfId="8"/>
    <xf numFmtId="0" fontId="1" fillId="0" borderId="0" xfId="8" applyFont="1"/>
    <xf numFmtId="0" fontId="6" fillId="0" borderId="9" xfId="8" applyBorder="1" applyAlignment="1">
      <alignment horizontal="center" vertical="center" wrapText="1"/>
    </xf>
    <xf numFmtId="0" fontId="6" fillId="0" borderId="16" xfId="8" applyBorder="1" applyAlignment="1">
      <alignment horizontal="center" vertical="center" wrapText="1"/>
    </xf>
    <xf numFmtId="0" fontId="6" fillId="0" borderId="17" xfId="8" applyBorder="1" applyAlignment="1">
      <alignment horizontal="center" vertical="center" wrapText="1"/>
    </xf>
    <xf numFmtId="0" fontId="6" fillId="0" borderId="1" xfId="8" applyBorder="1"/>
    <xf numFmtId="0" fontId="6" fillId="0" borderId="12" xfId="8" applyBorder="1" applyAlignment="1">
      <alignment horizontal="center" vertical="center" wrapText="1"/>
    </xf>
    <xf numFmtId="0" fontId="6" fillId="0" borderId="10" xfId="8" applyBorder="1" applyAlignment="1">
      <alignment horizontal="center" vertical="center" wrapText="1"/>
    </xf>
    <xf numFmtId="0" fontId="6" fillId="0" borderId="11" xfId="8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23" fillId="0" borderId="0" xfId="0" applyFont="1" applyAlignment="1">
      <alignment wrapText="1"/>
    </xf>
    <xf numFmtId="3" fontId="0" fillId="2" borderId="8" xfId="0" applyNumberFormat="1" applyFill="1" applyBorder="1"/>
    <xf numFmtId="0" fontId="6" fillId="2" borderId="28" xfId="0" applyFont="1" applyFill="1" applyBorder="1"/>
    <xf numFmtId="4" fontId="17" fillId="5" borderId="1" xfId="0" applyNumberFormat="1" applyFont="1" applyFill="1" applyBorder="1" applyAlignment="1">
      <alignment wrapText="1"/>
    </xf>
    <xf numFmtId="0" fontId="0" fillId="0" borderId="49" xfId="0" applyBorder="1" applyAlignment="1">
      <alignment horizontal="center"/>
    </xf>
    <xf numFmtId="0" fontId="0" fillId="0" borderId="49" xfId="0" applyBorder="1"/>
    <xf numFmtId="0" fontId="0" fillId="2" borderId="49" xfId="0" applyFill="1" applyBorder="1"/>
    <xf numFmtId="3" fontId="6" fillId="4" borderId="49" xfId="9" applyNumberFormat="1" applyFont="1" applyFill="1" applyBorder="1" applyAlignment="1">
      <alignment horizontal="right"/>
    </xf>
    <xf numFmtId="0" fontId="6" fillId="2" borderId="49" xfId="0" applyFont="1" applyFill="1" applyBorder="1"/>
    <xf numFmtId="0" fontId="6" fillId="2" borderId="51" xfId="0" applyFont="1" applyFill="1" applyBorder="1"/>
    <xf numFmtId="0" fontId="0" fillId="2" borderId="51" xfId="0" applyFill="1" applyBorder="1"/>
    <xf numFmtId="0" fontId="0" fillId="2" borderId="52" xfId="0" applyFill="1" applyBorder="1"/>
    <xf numFmtId="0" fontId="0" fillId="2" borderId="49" xfId="0" applyFill="1" applyBorder="1" applyAlignment="1">
      <alignment horizontal="center"/>
    </xf>
    <xf numFmtId="0" fontId="6" fillId="2" borderId="50" xfId="0" applyFont="1" applyFill="1" applyBorder="1" applyAlignment="1">
      <alignment vertical="center" wrapText="1"/>
    </xf>
    <xf numFmtId="0" fontId="0" fillId="2" borderId="51" xfId="0" applyFill="1" applyBorder="1" applyAlignment="1">
      <alignment horizontal="center"/>
    </xf>
    <xf numFmtId="0" fontId="11" fillId="0" borderId="49" xfId="0" applyFont="1" applyBorder="1" applyAlignment="1">
      <alignment horizont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9" xfId="0" applyFont="1" applyBorder="1"/>
    <xf numFmtId="164" fontId="11" fillId="2" borderId="49" xfId="0" applyNumberFormat="1" applyFont="1" applyFill="1" applyBorder="1"/>
    <xf numFmtId="0" fontId="11" fillId="0" borderId="49" xfId="0" applyFont="1" applyBorder="1" applyAlignment="1">
      <alignment horizontal="center"/>
    </xf>
    <xf numFmtId="0" fontId="6" fillId="2" borderId="49" xfId="0" applyFont="1" applyFill="1" applyBorder="1" applyAlignment="1">
      <alignment horizontal="center" vertical="center" wrapText="1"/>
    </xf>
    <xf numFmtId="0" fontId="11" fillId="2" borderId="49" xfId="0" applyFont="1" applyFill="1" applyBorder="1"/>
    <xf numFmtId="0" fontId="6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wrapText="1"/>
    </xf>
    <xf numFmtId="0" fontId="1" fillId="0" borderId="51" xfId="0" applyFont="1" applyBorder="1" applyAlignment="1">
      <alignment horizontal="left"/>
    </xf>
    <xf numFmtId="0" fontId="0" fillId="0" borderId="51" xfId="0" applyBorder="1" applyAlignment="1">
      <alignment horizontal="center"/>
    </xf>
    <xf numFmtId="164" fontId="0" fillId="2" borderId="49" xfId="0" applyNumberFormat="1" applyFill="1" applyBorder="1"/>
    <xf numFmtId="0" fontId="6" fillId="0" borderId="56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9" xfId="0" applyBorder="1"/>
    <xf numFmtId="0" fontId="6" fillId="2" borderId="50" xfId="0" applyFont="1" applyFill="1" applyBorder="1"/>
    <xf numFmtId="0" fontId="6" fillId="0" borderId="51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49" fontId="32" fillId="3" borderId="60" xfId="0" applyNumberFormat="1" applyFont="1" applyFill="1" applyBorder="1" applyAlignment="1">
      <alignment horizontal="left"/>
    </xf>
    <xf numFmtId="4" fontId="32" fillId="3" borderId="60" xfId="0" applyNumberFormat="1" applyFont="1" applyFill="1" applyBorder="1" applyAlignment="1">
      <alignment horizontal="right"/>
    </xf>
    <xf numFmtId="0" fontId="0" fillId="0" borderId="49" xfId="0" applyBorder="1" applyAlignment="1">
      <alignment wrapText="1"/>
    </xf>
    <xf numFmtId="0" fontId="0" fillId="0" borderId="61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6" xfId="0" applyBorder="1"/>
    <xf numFmtId="0" fontId="6" fillId="0" borderId="49" xfId="0" applyFont="1" applyBorder="1"/>
    <xf numFmtId="0" fontId="0" fillId="0" borderId="57" xfId="0" applyBorder="1"/>
    <xf numFmtId="0" fontId="22" fillId="0" borderId="4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2" borderId="49" xfId="0" applyFont="1" applyFill="1" applyBorder="1"/>
    <xf numFmtId="0" fontId="22" fillId="2" borderId="56" xfId="0" applyFont="1" applyFill="1" applyBorder="1"/>
    <xf numFmtId="0" fontId="22" fillId="2" borderId="62" xfId="0" applyFont="1" applyFill="1" applyBorder="1"/>
    <xf numFmtId="0" fontId="22" fillId="2" borderId="49" xfId="1" applyNumberFormat="1" applyFont="1" applyFill="1" applyBorder="1"/>
    <xf numFmtId="164" fontId="22" fillId="2" borderId="49" xfId="0" applyNumberFormat="1" applyFont="1" applyFill="1" applyBorder="1"/>
    <xf numFmtId="164" fontId="22" fillId="2" borderId="56" xfId="0" applyNumberFormat="1" applyFont="1" applyFill="1" applyBorder="1"/>
    <xf numFmtId="164" fontId="22" fillId="2" borderId="62" xfId="0" applyNumberFormat="1" applyFont="1" applyFill="1" applyBorder="1"/>
    <xf numFmtId="0" fontId="22" fillId="0" borderId="49" xfId="1" applyNumberFormat="1" applyFont="1" applyFill="1" applyBorder="1"/>
    <xf numFmtId="164" fontId="22" fillId="0" borderId="49" xfId="0" applyNumberFormat="1" applyFont="1" applyBorder="1"/>
    <xf numFmtId="164" fontId="22" fillId="0" borderId="56" xfId="0" applyNumberFormat="1" applyFont="1" applyBorder="1"/>
    <xf numFmtId="0" fontId="22" fillId="0" borderId="49" xfId="0" applyFont="1" applyBorder="1"/>
    <xf numFmtId="0" fontId="22" fillId="0" borderId="56" xfId="0" applyFont="1" applyBorder="1"/>
    <xf numFmtId="0" fontId="22" fillId="2" borderId="51" xfId="0" applyFont="1" applyFill="1" applyBorder="1"/>
    <xf numFmtId="0" fontId="22" fillId="2" borderId="54" xfId="0" applyFont="1" applyFill="1" applyBorder="1"/>
    <xf numFmtId="0" fontId="22" fillId="2" borderId="61" xfId="0" applyFont="1" applyFill="1" applyBorder="1"/>
    <xf numFmtId="0" fontId="22" fillId="2" borderId="50" xfId="0" applyFont="1" applyFill="1" applyBorder="1"/>
    <xf numFmtId="0" fontId="22" fillId="2" borderId="52" xfId="0" applyFont="1" applyFill="1" applyBorder="1"/>
    <xf numFmtId="0" fontId="0" fillId="0" borderId="49" xfId="0" applyBorder="1" applyAlignment="1">
      <alignment horizontal="right" wrapText="1"/>
    </xf>
    <xf numFmtId="0" fontId="0" fillId="0" borderId="49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0" borderId="57" xfId="0" applyBorder="1" applyAlignment="1">
      <alignment horizontal="right" wrapText="1"/>
    </xf>
    <xf numFmtId="0" fontId="6" fillId="0" borderId="49" xfId="0" applyFont="1" applyBorder="1" applyAlignment="1">
      <alignment horizontal="center"/>
    </xf>
    <xf numFmtId="0" fontId="27" fillId="0" borderId="49" xfId="0" applyFont="1" applyBorder="1"/>
    <xf numFmtId="0" fontId="29" fillId="2" borderId="49" xfId="0" applyFont="1" applyFill="1" applyBorder="1"/>
    <xf numFmtId="0" fontId="6" fillId="0" borderId="49" xfId="8" applyBorder="1"/>
    <xf numFmtId="0" fontId="6" fillId="0" borderId="49" xfId="8" applyBorder="1" applyAlignment="1">
      <alignment wrapText="1"/>
    </xf>
    <xf numFmtId="14" fontId="6" fillId="0" borderId="49" xfId="0" applyNumberFormat="1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17" fillId="0" borderId="49" xfId="0" applyFont="1" applyBorder="1" applyAlignment="1">
      <alignment wrapText="1"/>
    </xf>
    <xf numFmtId="0" fontId="17" fillId="0" borderId="49" xfId="0" applyFont="1" applyBorder="1" applyAlignment="1">
      <alignment horizontal="left" wrapText="1"/>
    </xf>
    <xf numFmtId="0" fontId="37" fillId="0" borderId="49" xfId="0" applyFont="1" applyBorder="1" applyAlignment="1">
      <alignment wrapText="1"/>
    </xf>
    <xf numFmtId="0" fontId="17" fillId="0" borderId="49" xfId="8" applyFont="1" applyBorder="1" applyAlignment="1">
      <alignment wrapText="1"/>
    </xf>
    <xf numFmtId="0" fontId="17" fillId="0" borderId="49" xfId="8" applyFont="1" applyBorder="1" applyAlignment="1">
      <alignment horizontal="left" wrapText="1"/>
    </xf>
    <xf numFmtId="4" fontId="17" fillId="0" borderId="49" xfId="0" applyNumberFormat="1" applyFont="1" applyBorder="1" applyAlignment="1">
      <alignment wrapText="1"/>
    </xf>
    <xf numFmtId="3" fontId="17" fillId="0" borderId="49" xfId="0" applyNumberFormat="1" applyFont="1" applyBorder="1" applyAlignment="1">
      <alignment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49" xfId="0" applyFont="1" applyBorder="1" applyAlignment="1">
      <alignment vertical="top" wrapText="1"/>
    </xf>
    <xf numFmtId="0" fontId="6" fillId="0" borderId="56" xfId="0" applyFont="1" applyBorder="1" applyAlignment="1">
      <alignment vertical="top" wrapText="1"/>
    </xf>
    <xf numFmtId="0" fontId="38" fillId="0" borderId="35" xfId="0" applyFont="1" applyBorder="1" applyAlignment="1">
      <alignment wrapText="1"/>
    </xf>
    <xf numFmtId="0" fontId="12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3" fontId="25" fillId="0" borderId="0" xfId="2" applyNumberFormat="1" applyFont="1" applyAlignment="1">
      <alignment vertical="top" wrapText="1"/>
    </xf>
    <xf numFmtId="3" fontId="25" fillId="0" borderId="0" xfId="3" applyNumberFormat="1" applyFont="1" applyAlignment="1">
      <alignment vertical="top" wrapText="1"/>
    </xf>
    <xf numFmtId="3" fontId="25" fillId="0" borderId="0" xfId="4" applyNumberFormat="1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3" fontId="25" fillId="0" borderId="0" xfId="5" applyNumberFormat="1" applyFont="1" applyAlignment="1">
      <alignment vertical="top" wrapText="1"/>
    </xf>
    <xf numFmtId="0" fontId="18" fillId="0" borderId="0" xfId="0" applyFont="1" applyAlignment="1">
      <alignment horizontal="left" vertical="top"/>
    </xf>
    <xf numFmtId="3" fontId="25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3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51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1" xfId="0" applyFont="1" applyBorder="1"/>
    <xf numFmtId="0" fontId="8" fillId="0" borderId="0" xfId="0" applyFont="1" applyAlignment="1">
      <alignment horizontal="center" wrapText="1"/>
    </xf>
    <xf numFmtId="0" fontId="1" fillId="0" borderId="54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8" applyFont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57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0">
    <cellStyle name="Normálna" xfId="0" builtinId="0"/>
    <cellStyle name="Normálna 2" xfId="7" xr:uid="{00000000-0005-0000-0000-000001000000}"/>
    <cellStyle name="Normálna 3" xfId="6" xr:uid="{00000000-0005-0000-0000-000002000000}"/>
    <cellStyle name="Normálna 4" xfId="8" xr:uid="{8545BFA1-738D-4EB7-8224-60F6F0B7E756}"/>
    <cellStyle name="Normálna 5" xfId="9" xr:uid="{09956C46-F580-41AC-B94C-6E54919C9763}"/>
    <cellStyle name="normálne_Databazy_VVŠ_2006_ severská" xfId="3" xr:uid="{00000000-0005-0000-0000-000003000000}"/>
    <cellStyle name="normálne_OVT - Tab_16az23_sprava_VVS_2004" xfId="2" xr:uid="{00000000-0005-0000-0000-000004000000}"/>
    <cellStyle name="normálne_Viest 2" xfId="4" xr:uid="{00000000-0005-0000-0000-000005000000}"/>
    <cellStyle name="normálne_Výročná_správa_o_VŠ_2005_financie_databazy_po_kontrole_OFVŠ_PM" xfId="5" xr:uid="{00000000-0005-0000-0000-000006000000}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sqref="A1:I3"/>
    </sheetView>
  </sheetViews>
  <sheetFormatPr defaultRowHeight="15.75" x14ac:dyDescent="0.25"/>
  <sheetData>
    <row r="1" spans="1:9" ht="120.75" customHeight="1" x14ac:dyDescent="0.25">
      <c r="A1" s="332" t="s">
        <v>0</v>
      </c>
      <c r="B1" s="332"/>
      <c r="C1" s="332"/>
      <c r="D1" s="332"/>
      <c r="E1" s="332"/>
      <c r="F1" s="332"/>
      <c r="G1" s="332"/>
      <c r="H1" s="332"/>
      <c r="I1" s="332"/>
    </row>
    <row r="2" spans="1:9" ht="61.5" customHeight="1" x14ac:dyDescent="0.25">
      <c r="A2" s="332"/>
      <c r="B2" s="332"/>
      <c r="C2" s="332"/>
      <c r="D2" s="332"/>
      <c r="E2" s="332"/>
      <c r="F2" s="332"/>
      <c r="G2" s="332"/>
      <c r="H2" s="332"/>
      <c r="I2" s="332"/>
    </row>
    <row r="3" spans="1:9" ht="61.5" customHeight="1" x14ac:dyDescent="0.25">
      <c r="A3" s="332"/>
      <c r="B3" s="332"/>
      <c r="C3" s="332"/>
      <c r="D3" s="332"/>
      <c r="E3" s="332"/>
      <c r="F3" s="332"/>
      <c r="G3" s="332"/>
      <c r="H3" s="332"/>
      <c r="I3" s="332"/>
    </row>
    <row r="4" spans="1:9" ht="61.5" customHeight="1" x14ac:dyDescent="0.25"/>
    <row r="5" spans="1:9" ht="45.75" customHeight="1" x14ac:dyDescent="0.65">
      <c r="A5" s="239"/>
      <c r="B5" s="239"/>
      <c r="C5" s="239"/>
      <c r="D5" s="239"/>
      <c r="E5" s="239"/>
      <c r="F5" s="239"/>
      <c r="G5" s="239"/>
      <c r="H5" s="239"/>
      <c r="I5" s="239"/>
    </row>
    <row r="6" spans="1:9" ht="61.5" customHeight="1" x14ac:dyDescent="0.65">
      <c r="A6" s="239"/>
      <c r="B6" s="239"/>
      <c r="C6" s="239"/>
      <c r="D6" s="239"/>
      <c r="E6" s="239"/>
      <c r="F6" s="239"/>
      <c r="G6" s="239"/>
      <c r="H6" s="239"/>
      <c r="I6" s="239"/>
    </row>
  </sheetData>
  <mergeCells count="1">
    <mergeCell ref="A1:I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"/>
  <sheetViews>
    <sheetView workbookViewId="0">
      <selection activeCell="C13" sqref="C13"/>
    </sheetView>
  </sheetViews>
  <sheetFormatPr defaultRowHeight="15.75" x14ac:dyDescent="0.25"/>
  <cols>
    <col min="1" max="1" width="27.375" customWidth="1"/>
    <col min="2" max="3" width="11.125" customWidth="1"/>
    <col min="7" max="8" width="9" customWidth="1"/>
    <col min="9" max="9" width="11.625" customWidth="1"/>
  </cols>
  <sheetData>
    <row r="1" spans="1:10" ht="67.5" customHeight="1" x14ac:dyDescent="0.25">
      <c r="A1" s="381" t="s">
        <v>136</v>
      </c>
      <c r="B1" s="381"/>
      <c r="C1" s="381"/>
      <c r="D1" s="381"/>
      <c r="E1" s="381"/>
      <c r="F1" s="381"/>
      <c r="G1" s="381"/>
      <c r="H1" s="381"/>
      <c r="I1" s="381"/>
      <c r="J1" s="22"/>
    </row>
    <row r="2" spans="1:10" ht="16.5" thickBot="1" x14ac:dyDescent="0.3">
      <c r="A2" s="275"/>
      <c r="B2" s="276"/>
      <c r="C2" s="396" t="s">
        <v>137</v>
      </c>
      <c r="D2" s="397"/>
      <c r="E2" s="397"/>
      <c r="F2" s="397"/>
      <c r="G2" s="397"/>
      <c r="H2" s="397"/>
      <c r="I2" s="398"/>
      <c r="J2" s="19"/>
    </row>
    <row r="3" spans="1:10" ht="55.5" customHeight="1" thickBot="1" x14ac:dyDescent="0.3">
      <c r="A3" s="43" t="s">
        <v>93</v>
      </c>
      <c r="B3" s="28" t="s">
        <v>138</v>
      </c>
      <c r="C3" s="28" t="s">
        <v>119</v>
      </c>
      <c r="D3" s="30" t="s">
        <v>139</v>
      </c>
      <c r="E3" s="30" t="s">
        <v>140</v>
      </c>
      <c r="F3" s="30" t="s">
        <v>141</v>
      </c>
      <c r="G3" s="30" t="s">
        <v>142</v>
      </c>
      <c r="H3" s="30" t="s">
        <v>143</v>
      </c>
      <c r="I3" s="28" t="s">
        <v>144</v>
      </c>
      <c r="J3" s="20"/>
    </row>
    <row r="4" spans="1:10" x14ac:dyDescent="0.25">
      <c r="A4" s="277" t="s">
        <v>108</v>
      </c>
      <c r="B4" s="277" t="s">
        <v>145</v>
      </c>
      <c r="C4" s="277" t="s">
        <v>146</v>
      </c>
      <c r="D4" s="278">
        <v>2.86</v>
      </c>
      <c r="E4" s="278">
        <v>0</v>
      </c>
      <c r="F4" s="278">
        <v>29.63</v>
      </c>
      <c r="G4" s="278">
        <v>26.67</v>
      </c>
      <c r="H4" s="278">
        <v>12.12</v>
      </c>
      <c r="I4" s="278">
        <v>26.09</v>
      </c>
    </row>
    <row r="5" spans="1:10" x14ac:dyDescent="0.25">
      <c r="A5" s="277" t="s">
        <v>108</v>
      </c>
      <c r="B5" s="277" t="s">
        <v>147</v>
      </c>
      <c r="C5" s="277" t="s">
        <v>146</v>
      </c>
      <c r="D5" s="278">
        <v>0</v>
      </c>
      <c r="E5" s="278">
        <v>0</v>
      </c>
      <c r="F5" s="278">
        <v>0</v>
      </c>
      <c r="G5" s="278">
        <v>0</v>
      </c>
      <c r="H5" s="278">
        <v>0</v>
      </c>
      <c r="I5" s="278">
        <v>25</v>
      </c>
    </row>
    <row r="6" spans="1:10" x14ac:dyDescent="0.25">
      <c r="A6" s="277" t="s">
        <v>107</v>
      </c>
      <c r="B6" s="277" t="s">
        <v>145</v>
      </c>
      <c r="C6" s="277" t="s">
        <v>146</v>
      </c>
      <c r="D6" s="278">
        <v>0</v>
      </c>
      <c r="E6" s="278">
        <v>0</v>
      </c>
      <c r="F6" s="278">
        <v>12.5</v>
      </c>
      <c r="G6" s="278">
        <v>25</v>
      </c>
      <c r="H6" s="278">
        <v>25</v>
      </c>
      <c r="I6" s="278">
        <v>20</v>
      </c>
    </row>
    <row r="7" spans="1:10" x14ac:dyDescent="0.25">
      <c r="A7" s="277" t="s">
        <v>107</v>
      </c>
      <c r="B7" s="277" t="s">
        <v>147</v>
      </c>
      <c r="C7" s="277" t="s">
        <v>146</v>
      </c>
      <c r="D7" s="278">
        <v>0</v>
      </c>
      <c r="E7" s="278">
        <v>0</v>
      </c>
      <c r="F7" s="278">
        <v>66.67</v>
      </c>
      <c r="G7" s="278">
        <v>33.33</v>
      </c>
      <c r="H7" s="278">
        <v>0</v>
      </c>
      <c r="I7" s="278">
        <v>100</v>
      </c>
    </row>
    <row r="8" spans="1:10" x14ac:dyDescent="0.25">
      <c r="A8" s="277" t="s">
        <v>107</v>
      </c>
      <c r="B8" s="277" t="s">
        <v>148</v>
      </c>
      <c r="C8" s="277" t="s">
        <v>146</v>
      </c>
      <c r="D8" s="278">
        <v>0</v>
      </c>
      <c r="E8" s="278">
        <v>0</v>
      </c>
      <c r="F8" s="278">
        <v>0</v>
      </c>
      <c r="G8" s="278">
        <v>100</v>
      </c>
      <c r="H8" s="278">
        <v>100</v>
      </c>
      <c r="I8" s="278">
        <v>100</v>
      </c>
    </row>
    <row r="9" spans="1:10" x14ac:dyDescent="0.25">
      <c r="A9" s="277" t="s">
        <v>107</v>
      </c>
      <c r="B9" s="277" t="s">
        <v>148</v>
      </c>
      <c r="C9" s="277" t="s">
        <v>149</v>
      </c>
      <c r="D9" s="278">
        <v>0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</row>
    <row r="10" spans="1:10" x14ac:dyDescent="0.25">
      <c r="A10" s="277" t="s">
        <v>106</v>
      </c>
      <c r="B10" s="277" t="s">
        <v>145</v>
      </c>
      <c r="C10" s="277" t="s">
        <v>146</v>
      </c>
      <c r="D10" s="278">
        <v>0</v>
      </c>
      <c r="E10" s="278">
        <v>0</v>
      </c>
      <c r="F10" s="278">
        <v>0</v>
      </c>
      <c r="G10" s="278">
        <v>9.09</v>
      </c>
      <c r="H10" s="278">
        <v>50</v>
      </c>
      <c r="I10" s="278">
        <v>33.33</v>
      </c>
    </row>
    <row r="11" spans="1:10" x14ac:dyDescent="0.25">
      <c r="A11" s="277" t="s">
        <v>106</v>
      </c>
      <c r="B11" s="277" t="s">
        <v>147</v>
      </c>
      <c r="C11" s="277" t="s">
        <v>146</v>
      </c>
      <c r="D11" s="278">
        <v>0</v>
      </c>
      <c r="E11" s="278">
        <v>40</v>
      </c>
      <c r="F11" s="278">
        <v>50</v>
      </c>
      <c r="G11" s="278">
        <v>83.33</v>
      </c>
      <c r="H11" s="278">
        <v>60</v>
      </c>
      <c r="I11" s="278">
        <v>0</v>
      </c>
    </row>
    <row r="12" spans="1:10" x14ac:dyDescent="0.25">
      <c r="A12" s="277" t="s">
        <v>106</v>
      </c>
      <c r="B12" s="277" t="s">
        <v>148</v>
      </c>
      <c r="C12" s="277" t="s">
        <v>146</v>
      </c>
      <c r="D12" s="278">
        <v>0</v>
      </c>
      <c r="E12" s="278">
        <v>0</v>
      </c>
      <c r="F12" s="278">
        <v>0</v>
      </c>
      <c r="G12" s="278">
        <v>100</v>
      </c>
      <c r="H12" s="278">
        <v>100</v>
      </c>
      <c r="I12" s="278">
        <v>0</v>
      </c>
    </row>
    <row r="13" spans="1:10" x14ac:dyDescent="0.25">
      <c r="A13" s="277" t="s">
        <v>106</v>
      </c>
      <c r="B13" s="277" t="s">
        <v>148</v>
      </c>
      <c r="C13" s="277" t="s">
        <v>149</v>
      </c>
      <c r="D13" s="278">
        <v>0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</row>
    <row r="14" spans="1:10" x14ac:dyDescent="0.25">
      <c r="A14" s="277" t="s">
        <v>150</v>
      </c>
      <c r="B14" s="277" t="s">
        <v>145</v>
      </c>
      <c r="C14" s="277" t="s">
        <v>146</v>
      </c>
      <c r="D14" s="278">
        <v>8.33</v>
      </c>
      <c r="E14" s="278">
        <v>0</v>
      </c>
      <c r="F14" s="278">
        <v>12.5</v>
      </c>
      <c r="G14" s="278">
        <v>68.75</v>
      </c>
      <c r="H14" s="278">
        <v>47.37</v>
      </c>
      <c r="I14" s="278">
        <v>47.37</v>
      </c>
    </row>
    <row r="15" spans="1:10" x14ac:dyDescent="0.25">
      <c r="A15" s="277" t="s">
        <v>150</v>
      </c>
      <c r="B15" s="277" t="s">
        <v>147</v>
      </c>
      <c r="C15" s="277" t="s">
        <v>146</v>
      </c>
      <c r="D15" s="278">
        <v>0</v>
      </c>
      <c r="E15" s="278">
        <v>66.67</v>
      </c>
      <c r="F15" s="278">
        <v>92.31</v>
      </c>
      <c r="G15" s="278">
        <v>75</v>
      </c>
      <c r="H15" s="278">
        <v>66.67</v>
      </c>
      <c r="I15" s="278">
        <v>78.260000000000005</v>
      </c>
    </row>
    <row r="16" spans="1:10" x14ac:dyDescent="0.25">
      <c r="A16" s="277" t="s">
        <v>150</v>
      </c>
      <c r="B16" s="277" t="s">
        <v>148</v>
      </c>
      <c r="C16" s="277" t="s">
        <v>146</v>
      </c>
      <c r="D16" s="278">
        <v>0</v>
      </c>
      <c r="E16" s="278">
        <v>0</v>
      </c>
      <c r="F16" s="278">
        <v>100</v>
      </c>
      <c r="G16" s="278">
        <v>0</v>
      </c>
      <c r="H16" s="278">
        <v>100</v>
      </c>
      <c r="I16" s="278">
        <v>0</v>
      </c>
    </row>
    <row r="17" spans="1:9" x14ac:dyDescent="0.25">
      <c r="A17" s="277" t="s">
        <v>150</v>
      </c>
      <c r="B17" s="277" t="s">
        <v>148</v>
      </c>
      <c r="C17" s="277" t="s">
        <v>149</v>
      </c>
      <c r="D17" s="278">
        <v>0</v>
      </c>
      <c r="E17" s="278">
        <v>0</v>
      </c>
      <c r="F17" s="278">
        <v>0</v>
      </c>
      <c r="G17" s="278">
        <v>0</v>
      </c>
      <c r="H17" s="278">
        <v>0</v>
      </c>
      <c r="I17" s="278">
        <v>0</v>
      </c>
    </row>
    <row r="18" spans="1:9" x14ac:dyDescent="0.25">
      <c r="A18" s="277" t="s">
        <v>104</v>
      </c>
      <c r="B18" s="277" t="s">
        <v>145</v>
      </c>
      <c r="C18" s="277" t="s">
        <v>146</v>
      </c>
      <c r="D18" s="278">
        <v>0</v>
      </c>
      <c r="E18" s="278">
        <v>6.25</v>
      </c>
      <c r="F18" s="278">
        <v>40</v>
      </c>
      <c r="G18" s="278">
        <v>66.67</v>
      </c>
      <c r="H18" s="278">
        <v>67.739999999999995</v>
      </c>
      <c r="I18" s="278">
        <v>75</v>
      </c>
    </row>
    <row r="19" spans="1:9" x14ac:dyDescent="0.25">
      <c r="A19" s="277" t="s">
        <v>104</v>
      </c>
      <c r="B19" s="277" t="s">
        <v>147</v>
      </c>
      <c r="C19" s="277" t="s">
        <v>146</v>
      </c>
      <c r="D19" s="278">
        <v>0</v>
      </c>
      <c r="E19" s="278">
        <v>80.95</v>
      </c>
      <c r="F19" s="278">
        <v>94.12</v>
      </c>
      <c r="G19" s="278">
        <v>85.71</v>
      </c>
      <c r="H19" s="278">
        <v>100</v>
      </c>
      <c r="I19" s="278">
        <v>83.33</v>
      </c>
    </row>
    <row r="20" spans="1:9" x14ac:dyDescent="0.25">
      <c r="A20" s="277" t="s">
        <v>151</v>
      </c>
      <c r="B20" s="277" t="s">
        <v>145</v>
      </c>
      <c r="C20" s="277" t="s">
        <v>146</v>
      </c>
      <c r="D20" s="278">
        <v>3.23</v>
      </c>
      <c r="E20" s="278">
        <v>0</v>
      </c>
      <c r="F20" s="278">
        <v>46.51</v>
      </c>
      <c r="G20" s="278">
        <v>34.04</v>
      </c>
      <c r="H20" s="278">
        <v>45</v>
      </c>
      <c r="I20" s="278">
        <v>38.89</v>
      </c>
    </row>
    <row r="21" spans="1:9" x14ac:dyDescent="0.25">
      <c r="A21" s="277" t="s">
        <v>151</v>
      </c>
      <c r="B21" s="277" t="s">
        <v>147</v>
      </c>
      <c r="C21" s="277" t="s">
        <v>146</v>
      </c>
      <c r="D21" s="278">
        <v>0</v>
      </c>
      <c r="E21" s="278">
        <v>89.47</v>
      </c>
      <c r="F21" s="278">
        <v>66.67</v>
      </c>
      <c r="G21" s="278">
        <v>94.44</v>
      </c>
      <c r="H21" s="278">
        <v>85.71</v>
      </c>
      <c r="I21" s="278">
        <v>60</v>
      </c>
    </row>
  </sheetData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view="pageBreakPreview" zoomScaleNormal="100" zoomScaleSheetLayoutView="100" workbookViewId="0">
      <selection activeCell="D8" sqref="D8"/>
    </sheetView>
  </sheetViews>
  <sheetFormatPr defaultRowHeight="15.75" x14ac:dyDescent="0.25"/>
  <cols>
    <col min="1" max="1" width="16.375" customWidth="1"/>
    <col min="2" max="2" width="12.375" customWidth="1"/>
    <col min="3" max="3" width="9.75" customWidth="1"/>
    <col min="4" max="4" width="12.625" customWidth="1"/>
    <col min="5" max="5" width="9.125" customWidth="1"/>
    <col min="6" max="7" width="12.625" customWidth="1"/>
    <col min="8" max="8" width="10.25" customWidth="1"/>
    <col min="9" max="9" width="12.625" customWidth="1"/>
    <col min="10" max="10" width="10.25" customWidth="1"/>
    <col min="11" max="11" width="12.625" customWidth="1"/>
  </cols>
  <sheetData>
    <row r="1" spans="1:11" s="2" customFormat="1" ht="37.5" customHeight="1" x14ac:dyDescent="0.25">
      <c r="A1" s="402" t="s">
        <v>152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s="2" customFormat="1" ht="16.5" thickBot="1" x14ac:dyDescent="0.3">
      <c r="A2" s="9" t="s">
        <v>153</v>
      </c>
      <c r="B2" s="9"/>
    </row>
    <row r="3" spans="1:11" s="2" customFormat="1" ht="30.75" customHeight="1" x14ac:dyDescent="0.25">
      <c r="A3" s="410" t="s">
        <v>154</v>
      </c>
      <c r="B3" s="399" t="s">
        <v>155</v>
      </c>
      <c r="C3" s="359" t="s">
        <v>59</v>
      </c>
      <c r="D3" s="359" t="s">
        <v>156</v>
      </c>
      <c r="E3" s="368"/>
      <c r="F3" s="409"/>
      <c r="G3" s="399" t="s">
        <v>157</v>
      </c>
      <c r="H3" s="359" t="s">
        <v>59</v>
      </c>
      <c r="I3" s="359" t="s">
        <v>158</v>
      </c>
      <c r="J3" s="368"/>
      <c r="K3" s="409"/>
    </row>
    <row r="4" spans="1:11" s="2" customFormat="1" ht="32.25" thickBot="1" x14ac:dyDescent="0.3">
      <c r="A4" s="411"/>
      <c r="B4" s="371"/>
      <c r="C4" s="372"/>
      <c r="D4" s="53" t="s">
        <v>159</v>
      </c>
      <c r="E4" s="53" t="s">
        <v>160</v>
      </c>
      <c r="F4" s="45" t="s">
        <v>161</v>
      </c>
      <c r="G4" s="371"/>
      <c r="H4" s="372"/>
      <c r="I4" s="53" t="s">
        <v>159</v>
      </c>
      <c r="J4" s="53" t="s">
        <v>160</v>
      </c>
      <c r="K4" s="45" t="s">
        <v>161</v>
      </c>
    </row>
    <row r="5" spans="1:11" s="2" customFormat="1" x14ac:dyDescent="0.25">
      <c r="A5" s="98" t="s">
        <v>162</v>
      </c>
      <c r="B5" s="331">
        <v>32</v>
      </c>
      <c r="C5" s="44">
        <v>25</v>
      </c>
      <c r="D5" s="44">
        <v>99.23</v>
      </c>
      <c r="E5" s="44">
        <v>5</v>
      </c>
      <c r="F5" s="89">
        <v>1.3</v>
      </c>
      <c r="G5" s="88">
        <v>9</v>
      </c>
      <c r="H5" s="44">
        <v>8</v>
      </c>
      <c r="I5" s="44">
        <v>37.5</v>
      </c>
      <c r="J5" s="44">
        <v>4.2300000000000004</v>
      </c>
      <c r="K5" s="89">
        <v>0</v>
      </c>
    </row>
    <row r="6" spans="1:11" s="2" customFormat="1" x14ac:dyDescent="0.25">
      <c r="A6" s="96"/>
      <c r="B6" s="94"/>
      <c r="C6" s="279"/>
      <c r="D6" s="279"/>
      <c r="E6" s="279"/>
      <c r="F6" s="95"/>
      <c r="G6" s="94"/>
      <c r="H6" s="279"/>
      <c r="I6" s="279"/>
      <c r="J6" s="279"/>
      <c r="K6" s="95"/>
    </row>
    <row r="7" spans="1:11" s="2" customFormat="1" x14ac:dyDescent="0.25">
      <c r="A7" s="96"/>
      <c r="B7" s="94"/>
      <c r="C7" s="279"/>
      <c r="D7" s="279"/>
      <c r="E7" s="279"/>
      <c r="F7" s="95"/>
      <c r="G7" s="94"/>
      <c r="H7" s="279"/>
      <c r="I7" s="279"/>
      <c r="J7" s="279"/>
      <c r="K7" s="95"/>
    </row>
    <row r="8" spans="1:11" x14ac:dyDescent="0.25">
      <c r="A8" s="97"/>
      <c r="B8" s="90"/>
      <c r="C8" s="244"/>
      <c r="D8" s="244"/>
      <c r="E8" s="244"/>
      <c r="F8" s="91"/>
      <c r="G8" s="90"/>
      <c r="H8" s="244"/>
      <c r="I8" s="244"/>
      <c r="J8" s="244"/>
      <c r="K8" s="91"/>
    </row>
    <row r="9" spans="1:11" x14ac:dyDescent="0.25">
      <c r="A9" s="97"/>
      <c r="B9" s="90"/>
      <c r="C9" s="244"/>
      <c r="D9" s="244"/>
      <c r="E9" s="244"/>
      <c r="F9" s="91"/>
      <c r="G9" s="90"/>
      <c r="H9" s="244"/>
      <c r="I9" s="244"/>
      <c r="J9" s="244"/>
      <c r="K9" s="91"/>
    </row>
    <row r="10" spans="1:11" ht="16.5" thickBot="1" x14ac:dyDescent="0.3">
      <c r="A10" s="280"/>
      <c r="B10" s="281"/>
      <c r="C10" s="282"/>
      <c r="D10" s="282"/>
      <c r="E10" s="282"/>
      <c r="F10" s="283"/>
      <c r="G10" s="281"/>
      <c r="H10" s="282"/>
      <c r="I10" s="282"/>
      <c r="J10" s="282"/>
      <c r="K10" s="283"/>
    </row>
    <row r="11" spans="1:11" ht="16.5" thickBot="1" x14ac:dyDescent="0.3">
      <c r="A11" s="99" t="s">
        <v>57</v>
      </c>
      <c r="B11" s="102">
        <f>SUM(B5:B10)</f>
        <v>32</v>
      </c>
      <c r="C11" s="100">
        <f>SUM(C5:C10)</f>
        <v>25</v>
      </c>
      <c r="D11" s="100">
        <f t="shared" ref="D11:K11" si="0">SUM(D5:D10)</f>
        <v>99.23</v>
      </c>
      <c r="E11" s="100">
        <f t="shared" si="0"/>
        <v>5</v>
      </c>
      <c r="F11" s="101">
        <f t="shared" si="0"/>
        <v>1.3</v>
      </c>
      <c r="G11" s="102">
        <f t="shared" si="0"/>
        <v>9</v>
      </c>
      <c r="H11" s="100">
        <f t="shared" si="0"/>
        <v>8</v>
      </c>
      <c r="I11" s="100">
        <f t="shared" si="0"/>
        <v>37.5</v>
      </c>
      <c r="J11" s="100">
        <f t="shared" si="0"/>
        <v>4.2300000000000004</v>
      </c>
      <c r="K11" s="101">
        <f t="shared" si="0"/>
        <v>0</v>
      </c>
    </row>
    <row r="13" spans="1:11" ht="16.5" thickBot="1" x14ac:dyDescent="0.3">
      <c r="A13" s="9" t="s">
        <v>163</v>
      </c>
    </row>
    <row r="14" spans="1:11" ht="33.75" customHeight="1" x14ac:dyDescent="0.25">
      <c r="A14" s="403" t="s">
        <v>154</v>
      </c>
      <c r="B14" s="400" t="s">
        <v>155</v>
      </c>
      <c r="C14" s="389" t="s">
        <v>59</v>
      </c>
      <c r="D14" s="406" t="s">
        <v>156</v>
      </c>
      <c r="E14" s="407"/>
      <c r="F14" s="408"/>
      <c r="G14" s="400" t="s">
        <v>157</v>
      </c>
      <c r="H14" s="389" t="s">
        <v>59</v>
      </c>
      <c r="I14" s="406" t="s">
        <v>158</v>
      </c>
      <c r="J14" s="407"/>
      <c r="K14" s="408"/>
    </row>
    <row r="15" spans="1:11" ht="32.25" thickBot="1" x14ac:dyDescent="0.3">
      <c r="A15" s="404"/>
      <c r="B15" s="401"/>
      <c r="C15" s="405"/>
      <c r="D15" s="53" t="s">
        <v>159</v>
      </c>
      <c r="E15" s="53" t="s">
        <v>160</v>
      </c>
      <c r="F15" s="45" t="s">
        <v>161</v>
      </c>
      <c r="G15" s="401"/>
      <c r="H15" s="405"/>
      <c r="I15" s="53" t="s">
        <v>159</v>
      </c>
      <c r="J15" s="53" t="s">
        <v>160</v>
      </c>
      <c r="K15" s="45" t="s">
        <v>161</v>
      </c>
    </row>
    <row r="16" spans="1:11" x14ac:dyDescent="0.25">
      <c r="A16" s="107" t="s">
        <v>162</v>
      </c>
      <c r="B16" s="109">
        <v>29</v>
      </c>
      <c r="C16" s="25">
        <v>26</v>
      </c>
      <c r="D16" s="25">
        <v>113.1</v>
      </c>
      <c r="E16" s="25">
        <v>0</v>
      </c>
      <c r="F16" s="110">
        <v>0</v>
      </c>
      <c r="G16" s="109">
        <v>11</v>
      </c>
      <c r="H16" s="25">
        <v>11</v>
      </c>
      <c r="I16" s="25">
        <v>49.3</v>
      </c>
      <c r="J16" s="25">
        <v>5</v>
      </c>
      <c r="K16" s="110">
        <v>0</v>
      </c>
    </row>
    <row r="17" spans="1:11" x14ac:dyDescent="0.25">
      <c r="A17" s="107"/>
      <c r="B17" s="109"/>
      <c r="C17" s="25"/>
      <c r="D17" s="25"/>
      <c r="E17" s="25"/>
      <c r="F17" s="110"/>
      <c r="G17" s="109"/>
      <c r="H17" s="25"/>
      <c r="I17" s="25"/>
      <c r="J17" s="25"/>
      <c r="K17" s="110"/>
    </row>
    <row r="18" spans="1:11" x14ac:dyDescent="0.25">
      <c r="A18" s="107"/>
      <c r="B18" s="109"/>
      <c r="C18" s="25"/>
      <c r="D18" s="25"/>
      <c r="E18" s="25"/>
      <c r="F18" s="110"/>
      <c r="G18" s="109"/>
      <c r="H18" s="25"/>
      <c r="I18" s="25"/>
      <c r="J18" s="25"/>
      <c r="K18" s="110"/>
    </row>
    <row r="19" spans="1:11" x14ac:dyDescent="0.25">
      <c r="A19" s="97"/>
      <c r="B19" s="90"/>
      <c r="C19" s="244"/>
      <c r="D19" s="244"/>
      <c r="E19" s="244"/>
      <c r="F19" s="91"/>
      <c r="G19" s="90"/>
      <c r="H19" s="244"/>
      <c r="I19" s="244"/>
      <c r="J19" s="244"/>
      <c r="K19" s="91"/>
    </row>
    <row r="20" spans="1:11" x14ac:dyDescent="0.25">
      <c r="A20" s="97"/>
      <c r="B20" s="90"/>
      <c r="C20" s="244"/>
      <c r="D20" s="244"/>
      <c r="E20" s="244"/>
      <c r="F20" s="91"/>
      <c r="G20" s="90"/>
      <c r="H20" s="244"/>
      <c r="I20" s="244"/>
      <c r="J20" s="244"/>
      <c r="K20" s="91"/>
    </row>
    <row r="21" spans="1:11" ht="16.5" thickBot="1" x14ac:dyDescent="0.3">
      <c r="A21" s="280"/>
      <c r="B21" s="281"/>
      <c r="C21" s="282"/>
      <c r="D21" s="282"/>
      <c r="E21" s="282"/>
      <c r="F21" s="283"/>
      <c r="G21" s="281"/>
      <c r="H21" s="282"/>
      <c r="I21" s="282"/>
      <c r="J21" s="282"/>
      <c r="K21" s="283"/>
    </row>
    <row r="22" spans="1:11" ht="16.5" thickBot="1" x14ac:dyDescent="0.3">
      <c r="A22" s="108" t="s">
        <v>57</v>
      </c>
      <c r="B22" s="102">
        <f>SUM(B16:B21)</f>
        <v>29</v>
      </c>
      <c r="C22" s="100">
        <f>SUM(C16:C21)</f>
        <v>26</v>
      </c>
      <c r="D22" s="100">
        <f t="shared" ref="D22:K22" si="1">SUM(D16:D21)</f>
        <v>113.1</v>
      </c>
      <c r="E22" s="100">
        <f t="shared" si="1"/>
        <v>0</v>
      </c>
      <c r="F22" s="101">
        <f t="shared" si="1"/>
        <v>0</v>
      </c>
      <c r="G22" s="102">
        <f t="shared" si="1"/>
        <v>11</v>
      </c>
      <c r="H22" s="100">
        <f t="shared" si="1"/>
        <v>11</v>
      </c>
      <c r="I22" s="100">
        <f t="shared" si="1"/>
        <v>49.3</v>
      </c>
      <c r="J22" s="100">
        <f t="shared" si="1"/>
        <v>5</v>
      </c>
      <c r="K22" s="101">
        <f t="shared" si="1"/>
        <v>0</v>
      </c>
    </row>
    <row r="23" spans="1:11" ht="16.5" thickBot="1" x14ac:dyDescent="0.3"/>
    <row r="24" spans="1:11" x14ac:dyDescent="0.25">
      <c r="A24" s="111" t="s">
        <v>164</v>
      </c>
      <c r="B24" s="113">
        <f>+B11-B22</f>
        <v>3</v>
      </c>
      <c r="C24" s="103">
        <f>+C11-C22</f>
        <v>-1</v>
      </c>
      <c r="D24" s="103">
        <f t="shared" ref="D24:K24" si="2">+D11-D22</f>
        <v>-13.86999999999999</v>
      </c>
      <c r="E24" s="103">
        <f t="shared" si="2"/>
        <v>5</v>
      </c>
      <c r="F24" s="104">
        <f t="shared" si="2"/>
        <v>1.3</v>
      </c>
      <c r="G24" s="113">
        <f t="shared" si="2"/>
        <v>-2</v>
      </c>
      <c r="H24" s="103">
        <f t="shared" si="2"/>
        <v>-3</v>
      </c>
      <c r="I24" s="103">
        <f t="shared" si="2"/>
        <v>-11.799999999999997</v>
      </c>
      <c r="J24" s="103">
        <f t="shared" si="2"/>
        <v>-0.76999999999999957</v>
      </c>
      <c r="K24" s="104">
        <f t="shared" si="2"/>
        <v>0</v>
      </c>
    </row>
    <row r="25" spans="1:11" ht="16.5" thickBot="1" x14ac:dyDescent="0.3">
      <c r="A25" s="112" t="s">
        <v>165</v>
      </c>
      <c r="B25" s="114">
        <f>+IFERROR(B24/B22,0)*100</f>
        <v>10.344827586206897</v>
      </c>
      <c r="C25" s="105">
        <f>+IFERROR(C24/C22,0)*100</f>
        <v>-3.8461538461538463</v>
      </c>
      <c r="D25" s="105">
        <f t="shared" ref="D25:K25" si="3">+IFERROR(D24/D22,0)*100</f>
        <v>-12.263483642793979</v>
      </c>
      <c r="E25" s="105">
        <f t="shared" si="3"/>
        <v>0</v>
      </c>
      <c r="F25" s="106">
        <f t="shared" si="3"/>
        <v>0</v>
      </c>
      <c r="G25" s="114">
        <f t="shared" si="3"/>
        <v>-18.181818181818183</v>
      </c>
      <c r="H25" s="105">
        <f t="shared" si="3"/>
        <v>-27.27272727272727</v>
      </c>
      <c r="I25" s="105">
        <f t="shared" si="3"/>
        <v>-23.935091277890464</v>
      </c>
      <c r="J25" s="105">
        <f t="shared" si="3"/>
        <v>-15.399999999999991</v>
      </c>
      <c r="K25" s="106">
        <f t="shared" si="3"/>
        <v>0</v>
      </c>
    </row>
    <row r="26" spans="1:11" x14ac:dyDescent="0.25">
      <c r="J26" s="8"/>
      <c r="K26" s="8"/>
    </row>
  </sheetData>
  <mergeCells count="15">
    <mergeCell ref="G3:G4"/>
    <mergeCell ref="G14:G15"/>
    <mergeCell ref="A1:K1"/>
    <mergeCell ref="A14:A15"/>
    <mergeCell ref="C14:C15"/>
    <mergeCell ref="D14:F14"/>
    <mergeCell ref="H14:H15"/>
    <mergeCell ref="I14:K14"/>
    <mergeCell ref="B14:B15"/>
    <mergeCell ref="I3:K3"/>
    <mergeCell ref="A3:A4"/>
    <mergeCell ref="H3:H4"/>
    <mergeCell ref="C3:C4"/>
    <mergeCell ref="D3:F3"/>
    <mergeCell ref="B3:B4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2"/>
  <sheetViews>
    <sheetView view="pageBreakPreview" zoomScaleNormal="100" zoomScaleSheetLayoutView="100" workbookViewId="0">
      <selection sqref="A1:F1"/>
    </sheetView>
  </sheetViews>
  <sheetFormatPr defaultRowHeight="15.75" x14ac:dyDescent="0.25"/>
  <cols>
    <col min="1" max="1" width="3.875" bestFit="1" customWidth="1"/>
    <col min="2" max="2" width="38.625" customWidth="1"/>
    <col min="3" max="3" width="29" customWidth="1"/>
    <col min="4" max="5" width="11.875" customWidth="1"/>
    <col min="6" max="6" width="12.125" customWidth="1"/>
    <col min="7" max="8" width="10.625" customWidth="1"/>
  </cols>
  <sheetData>
    <row r="1" spans="1:8" ht="48" customHeight="1" thickBot="1" x14ac:dyDescent="0.3">
      <c r="A1" s="402" t="s">
        <v>166</v>
      </c>
      <c r="B1" s="402"/>
      <c r="C1" s="402"/>
      <c r="D1" s="402"/>
      <c r="E1" s="402"/>
      <c r="F1" s="402"/>
      <c r="G1" s="2"/>
      <c r="H1" s="2"/>
    </row>
    <row r="2" spans="1:8" ht="48" thickBot="1" x14ac:dyDescent="0.3">
      <c r="A2" s="46" t="s">
        <v>167</v>
      </c>
      <c r="B2" s="30" t="s">
        <v>168</v>
      </c>
      <c r="C2" s="30" t="s">
        <v>169</v>
      </c>
      <c r="D2" s="30" t="s">
        <v>170</v>
      </c>
      <c r="E2" s="30" t="s">
        <v>171</v>
      </c>
      <c r="F2" s="31" t="s">
        <v>172</v>
      </c>
      <c r="G2" s="3"/>
      <c r="H2" s="3"/>
    </row>
    <row r="3" spans="1:8" x14ac:dyDescent="0.25">
      <c r="A3" s="25"/>
      <c r="B3" s="25"/>
      <c r="C3" s="25"/>
      <c r="D3" s="25"/>
      <c r="E3" s="25"/>
      <c r="F3" s="25"/>
    </row>
    <row r="4" spans="1:8" x14ac:dyDescent="0.25">
      <c r="A4" s="25"/>
      <c r="B4" s="25"/>
      <c r="C4" s="25"/>
      <c r="D4" s="25"/>
      <c r="E4" s="25"/>
      <c r="F4" s="25"/>
    </row>
    <row r="5" spans="1:8" x14ac:dyDescent="0.25">
      <c r="A5" s="25"/>
      <c r="B5" s="25"/>
      <c r="C5" s="25"/>
      <c r="D5" s="25"/>
      <c r="E5" s="25"/>
      <c r="F5" s="25"/>
    </row>
    <row r="6" spans="1:8" x14ac:dyDescent="0.25">
      <c r="A6" s="25"/>
      <c r="B6" s="25"/>
      <c r="C6" s="25"/>
      <c r="D6" s="25"/>
      <c r="E6" s="25"/>
      <c r="F6" s="25"/>
    </row>
    <row r="7" spans="1:8" x14ac:dyDescent="0.25">
      <c r="A7" s="244"/>
      <c r="B7" s="244"/>
      <c r="C7" s="244"/>
      <c r="D7" s="244"/>
      <c r="E7" s="244"/>
      <c r="F7" s="244"/>
    </row>
    <row r="8" spans="1:8" x14ac:dyDescent="0.25">
      <c r="A8" s="244"/>
      <c r="B8" s="244"/>
      <c r="C8" s="244"/>
      <c r="D8" s="244"/>
      <c r="E8" s="244"/>
      <c r="F8" s="244"/>
    </row>
    <row r="9" spans="1:8" x14ac:dyDescent="0.25">
      <c r="A9" s="244"/>
      <c r="B9" s="244"/>
      <c r="C9" s="244"/>
      <c r="D9" s="244"/>
      <c r="E9" s="244"/>
      <c r="F9" s="244"/>
    </row>
    <row r="10" spans="1:8" ht="12.75" customHeight="1" thickBot="1" x14ac:dyDescent="0.3"/>
    <row r="11" spans="1:8" ht="64.5" customHeight="1" thickBot="1" x14ac:dyDescent="0.3">
      <c r="B11" s="47" t="s">
        <v>173</v>
      </c>
      <c r="C11" s="29"/>
      <c r="D11" s="31" t="s">
        <v>174</v>
      </c>
    </row>
    <row r="12" spans="1:8" x14ac:dyDescent="0.25">
      <c r="B12" s="12" t="s">
        <v>175</v>
      </c>
      <c r="C12" s="13"/>
      <c r="D12" s="25"/>
    </row>
    <row r="13" spans="1:8" x14ac:dyDescent="0.25">
      <c r="B13" s="12" t="s">
        <v>176</v>
      </c>
      <c r="C13" s="284"/>
      <c r="D13" s="244"/>
    </row>
    <row r="14" spans="1:8" x14ac:dyDescent="0.25">
      <c r="B14" s="12" t="s">
        <v>177</v>
      </c>
      <c r="C14" s="284"/>
      <c r="D14" s="244"/>
    </row>
    <row r="15" spans="1:8" x14ac:dyDescent="0.25">
      <c r="B15" s="285" t="s">
        <v>178</v>
      </c>
      <c r="C15" s="284"/>
      <c r="D15" s="244"/>
    </row>
    <row r="16" spans="1:8" x14ac:dyDescent="0.25">
      <c r="B16" s="244" t="s">
        <v>179</v>
      </c>
      <c r="C16" s="284"/>
      <c r="D16" s="244"/>
    </row>
    <row r="17" spans="2:4" x14ac:dyDescent="0.25">
      <c r="B17" s="244" t="s">
        <v>180</v>
      </c>
      <c r="C17" s="284"/>
      <c r="D17" s="244"/>
    </row>
    <row r="18" spans="2:4" x14ac:dyDescent="0.25">
      <c r="B18" s="244" t="s">
        <v>181</v>
      </c>
      <c r="C18" s="284"/>
      <c r="D18" s="244"/>
    </row>
    <row r="19" spans="2:4" ht="9.75" customHeight="1" thickBot="1" x14ac:dyDescent="0.3"/>
    <row r="20" spans="2:4" ht="31.5" customHeight="1" thickBot="1" x14ac:dyDescent="0.3">
      <c r="B20" s="48" t="s">
        <v>182</v>
      </c>
      <c r="C20" s="49" t="s">
        <v>183</v>
      </c>
    </row>
    <row r="21" spans="2:4" ht="32.25" customHeight="1" x14ac:dyDescent="0.25">
      <c r="B21" s="23"/>
      <c r="C21" s="12"/>
      <c r="D21" s="8"/>
    </row>
    <row r="22" spans="2:4" x14ac:dyDescent="0.25">
      <c r="D22" s="8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view="pageBreakPreview" zoomScaleNormal="100" zoomScaleSheetLayoutView="100" workbookViewId="0">
      <selection sqref="A1:F1"/>
    </sheetView>
  </sheetViews>
  <sheetFormatPr defaultRowHeight="15.75" x14ac:dyDescent="0.25"/>
  <cols>
    <col min="1" max="1" width="4.125" customWidth="1"/>
    <col min="2" max="2" width="38" customWidth="1"/>
    <col min="3" max="3" width="24.375" customWidth="1"/>
    <col min="4" max="4" width="16.5" customWidth="1"/>
    <col min="5" max="5" width="15.375" customWidth="1"/>
    <col min="6" max="6" width="20.375" customWidth="1"/>
    <col min="7" max="7" width="12.625" customWidth="1"/>
  </cols>
  <sheetData>
    <row r="1" spans="1:7" ht="48" customHeight="1" x14ac:dyDescent="0.3">
      <c r="A1" s="402" t="s">
        <v>184</v>
      </c>
      <c r="B1" s="402"/>
      <c r="C1" s="402"/>
      <c r="D1" s="402"/>
      <c r="E1" s="402"/>
      <c r="F1" s="402"/>
      <c r="G1" s="14"/>
    </row>
    <row r="2" spans="1:7" ht="32.25" thickBot="1" x14ac:dyDescent="0.3">
      <c r="A2" s="46" t="s">
        <v>167</v>
      </c>
      <c r="B2" s="30" t="s">
        <v>168</v>
      </c>
      <c r="C2" s="30" t="s">
        <v>169</v>
      </c>
      <c r="D2" s="30" t="s">
        <v>170</v>
      </c>
      <c r="E2" s="30" t="s">
        <v>185</v>
      </c>
      <c r="F2" s="31" t="s">
        <v>172</v>
      </c>
      <c r="G2" s="6"/>
    </row>
    <row r="3" spans="1:7" x14ac:dyDescent="0.25">
      <c r="A3" s="25"/>
      <c r="B3" s="25"/>
      <c r="C3" s="25"/>
      <c r="D3" s="25"/>
      <c r="E3" s="25"/>
      <c r="F3" s="25"/>
    </row>
    <row r="4" spans="1:7" x14ac:dyDescent="0.25">
      <c r="A4" s="244"/>
      <c r="B4" s="244"/>
      <c r="C4" s="244"/>
      <c r="D4" s="244"/>
      <c r="E4" s="244"/>
      <c r="F4" s="244"/>
    </row>
    <row r="5" spans="1:7" x14ac:dyDescent="0.25">
      <c r="A5" s="244"/>
      <c r="B5" s="244"/>
      <c r="C5" s="244"/>
      <c r="D5" s="244"/>
      <c r="E5" s="244"/>
      <c r="F5" s="244"/>
    </row>
    <row r="6" spans="1:7" x14ac:dyDescent="0.25">
      <c r="A6" s="244"/>
      <c r="B6" s="244"/>
      <c r="C6" s="244"/>
      <c r="D6" s="244"/>
      <c r="E6" s="244"/>
      <c r="F6" s="244"/>
    </row>
    <row r="7" spans="1:7" x14ac:dyDescent="0.25">
      <c r="A7" s="244"/>
      <c r="B7" s="244"/>
      <c r="C7" s="244"/>
      <c r="D7" s="244"/>
      <c r="E7" s="244"/>
      <c r="F7" s="244"/>
    </row>
    <row r="8" spans="1:7" x14ac:dyDescent="0.25">
      <c r="A8" s="244"/>
      <c r="B8" s="244"/>
      <c r="C8" s="244"/>
      <c r="D8" s="244"/>
      <c r="E8" s="244"/>
      <c r="F8" s="244"/>
    </row>
    <row r="9" spans="1:7" x14ac:dyDescent="0.25">
      <c r="A9" s="244"/>
      <c r="B9" s="244"/>
      <c r="C9" s="244"/>
      <c r="D9" s="244"/>
      <c r="E9" s="244"/>
      <c r="F9" s="244"/>
    </row>
    <row r="10" spans="1:7" x14ac:dyDescent="0.25">
      <c r="A10" s="244"/>
      <c r="B10" s="244"/>
      <c r="C10" s="244"/>
      <c r="D10" s="244"/>
      <c r="E10" s="244"/>
      <c r="F10" s="244"/>
    </row>
    <row r="11" spans="1:7" ht="16.5" thickBot="1" x14ac:dyDescent="0.3"/>
    <row r="12" spans="1:7" ht="53.25" customHeight="1" thickBot="1" x14ac:dyDescent="0.3">
      <c r="B12" s="47" t="s">
        <v>186</v>
      </c>
      <c r="C12" s="50"/>
      <c r="D12" s="51" t="s">
        <v>174</v>
      </c>
    </row>
    <row r="13" spans="1:7" x14ac:dyDescent="0.25">
      <c r="B13" s="12" t="s">
        <v>175</v>
      </c>
      <c r="C13" s="13"/>
      <c r="D13" s="25"/>
    </row>
    <row r="14" spans="1:7" x14ac:dyDescent="0.25">
      <c r="B14" s="12" t="s">
        <v>176</v>
      </c>
      <c r="C14" s="284"/>
      <c r="D14" s="244"/>
    </row>
    <row r="15" spans="1:7" x14ac:dyDescent="0.25">
      <c r="B15" s="12" t="s">
        <v>177</v>
      </c>
      <c r="C15" s="284"/>
      <c r="D15" s="244"/>
    </row>
    <row r="16" spans="1:7" x14ac:dyDescent="0.25">
      <c r="B16" s="285" t="s">
        <v>178</v>
      </c>
      <c r="C16" s="284"/>
      <c r="D16" s="244"/>
    </row>
    <row r="17" spans="2:4" x14ac:dyDescent="0.25">
      <c r="B17" s="244" t="s">
        <v>179</v>
      </c>
      <c r="C17" s="284"/>
      <c r="D17" s="244"/>
    </row>
    <row r="18" spans="2:4" x14ac:dyDescent="0.25">
      <c r="B18" s="244" t="s">
        <v>180</v>
      </c>
      <c r="C18" s="284"/>
      <c r="D18" s="244"/>
    </row>
    <row r="19" spans="2:4" x14ac:dyDescent="0.25">
      <c r="B19" s="244" t="s">
        <v>181</v>
      </c>
      <c r="C19" s="284"/>
      <c r="D19" s="244"/>
    </row>
    <row r="20" spans="2:4" ht="16.5" thickBot="1" x14ac:dyDescent="0.3"/>
    <row r="21" spans="2:4" ht="31.5" customHeight="1" thickBot="1" x14ac:dyDescent="0.3">
      <c r="B21" s="48" t="s">
        <v>187</v>
      </c>
      <c r="C21" s="49" t="s">
        <v>188</v>
      </c>
    </row>
    <row r="22" spans="2:4" ht="29.25" customHeight="1" x14ac:dyDescent="0.25">
      <c r="B22" s="23"/>
      <c r="C22" s="12"/>
      <c r="D22" s="8"/>
    </row>
    <row r="23" spans="2:4" x14ac:dyDescent="0.25">
      <c r="D23" s="8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"/>
  <sheetViews>
    <sheetView view="pageBreakPreview" zoomScaleNormal="100" zoomScaleSheetLayoutView="100" workbookViewId="0">
      <selection activeCell="H4" sqref="H4"/>
    </sheetView>
  </sheetViews>
  <sheetFormatPr defaultRowHeight="15.75" x14ac:dyDescent="0.25"/>
  <cols>
    <col min="1" max="1" width="22.5" bestFit="1" customWidth="1"/>
    <col min="2" max="8" width="11.625" customWidth="1"/>
    <col min="9" max="9" width="16.625" customWidth="1"/>
    <col min="10" max="10" width="11.625" customWidth="1"/>
  </cols>
  <sheetData>
    <row r="1" spans="1:10" ht="21" thickBot="1" x14ac:dyDescent="0.3">
      <c r="A1" s="413" t="s">
        <v>189</v>
      </c>
      <c r="B1" s="413"/>
      <c r="C1" s="413"/>
      <c r="D1" s="413"/>
      <c r="E1" s="413"/>
      <c r="F1" s="413"/>
      <c r="G1" s="413"/>
      <c r="H1" s="413"/>
      <c r="I1" s="413"/>
      <c r="J1" s="80"/>
    </row>
    <row r="2" spans="1:10" s="2" customFormat="1" ht="174" customHeight="1" thickBot="1" x14ac:dyDescent="0.3">
      <c r="A2" s="27" t="s">
        <v>190</v>
      </c>
      <c r="B2" s="30" t="s">
        <v>191</v>
      </c>
      <c r="C2" s="30" t="s">
        <v>192</v>
      </c>
      <c r="D2" s="30" t="s">
        <v>193</v>
      </c>
      <c r="E2" s="30" t="s">
        <v>194</v>
      </c>
      <c r="F2" s="30" t="s">
        <v>195</v>
      </c>
      <c r="G2" s="30" t="s">
        <v>196</v>
      </c>
      <c r="H2" s="30" t="s">
        <v>197</v>
      </c>
      <c r="I2" s="31" t="s">
        <v>198</v>
      </c>
    </row>
    <row r="3" spans="1:10" x14ac:dyDescent="0.25">
      <c r="A3" s="25" t="s">
        <v>199</v>
      </c>
      <c r="B3" s="25">
        <v>4</v>
      </c>
      <c r="C3" s="25">
        <v>1</v>
      </c>
      <c r="D3" s="25">
        <v>0</v>
      </c>
      <c r="E3" s="25">
        <v>2.75</v>
      </c>
      <c r="F3" s="25">
        <v>0</v>
      </c>
      <c r="G3" s="25">
        <v>0</v>
      </c>
      <c r="H3" s="25">
        <v>0</v>
      </c>
      <c r="I3" s="25">
        <v>3</v>
      </c>
    </row>
    <row r="4" spans="1:10" x14ac:dyDescent="0.25">
      <c r="A4" s="244" t="s">
        <v>200</v>
      </c>
      <c r="B4" s="244">
        <v>4</v>
      </c>
      <c r="C4" s="244">
        <v>1.25</v>
      </c>
      <c r="D4" s="244">
        <v>4</v>
      </c>
      <c r="E4" s="244">
        <v>1.5</v>
      </c>
      <c r="F4" s="244">
        <v>0</v>
      </c>
      <c r="G4" s="244">
        <v>0</v>
      </c>
      <c r="H4" s="244">
        <v>0</v>
      </c>
      <c r="I4" s="244">
        <v>1</v>
      </c>
    </row>
    <row r="5" spans="1:10" x14ac:dyDescent="0.25">
      <c r="A5" s="244" t="s">
        <v>201</v>
      </c>
      <c r="B5" s="244">
        <v>4</v>
      </c>
      <c r="C5" s="244">
        <v>1.25</v>
      </c>
      <c r="D5" s="244">
        <v>2</v>
      </c>
      <c r="E5" s="244">
        <v>2.5</v>
      </c>
      <c r="F5" s="244">
        <v>0</v>
      </c>
      <c r="G5" s="244">
        <v>0</v>
      </c>
      <c r="H5" s="244">
        <v>0</v>
      </c>
      <c r="I5" s="244">
        <v>0</v>
      </c>
    </row>
    <row r="6" spans="1:10" x14ac:dyDescent="0.25">
      <c r="A6" s="247" t="s">
        <v>57</v>
      </c>
      <c r="B6" s="245">
        <f>SUM(B3:B5)</f>
        <v>12</v>
      </c>
      <c r="C6" s="265">
        <f>+IFERROR(($B$3*C3+$B$4*C4+$B$5*C5)/$B$6,0)</f>
        <v>1.1666666666666667</v>
      </c>
      <c r="D6" s="265">
        <f>+IFERROR(($B$3*D3+$B$4*D4+$B$5*D5)/$B$6,0)</f>
        <v>2</v>
      </c>
      <c r="E6" s="265">
        <f>+IFERROR(($B$3*E3+$B$4*E4+$B$5*E5)/$B$6,0)</f>
        <v>2.25</v>
      </c>
      <c r="F6" s="245">
        <f>SUM(F3:F5)</f>
        <v>0</v>
      </c>
      <c r="G6" s="245">
        <f>SUM(G3:G5)</f>
        <v>0</v>
      </c>
      <c r="H6" s="245">
        <f>SUM(H3:H5)</f>
        <v>0</v>
      </c>
      <c r="I6" s="245">
        <f>SUM(I3:I5)</f>
        <v>4</v>
      </c>
    </row>
    <row r="8" spans="1:10" s="1" customFormat="1" ht="16.5" customHeight="1" thickBot="1" x14ac:dyDescent="0.3">
      <c r="A8" s="412" t="s">
        <v>202</v>
      </c>
      <c r="B8" s="412"/>
      <c r="C8" s="412"/>
      <c r="D8" s="6"/>
      <c r="H8" s="6"/>
      <c r="I8" s="6"/>
      <c r="J8" s="6"/>
    </row>
    <row r="9" spans="1:10" s="1" customFormat="1" ht="32.25" thickBot="1" x14ac:dyDescent="0.3">
      <c r="A9" s="27" t="s">
        <v>203</v>
      </c>
      <c r="B9" s="30" t="s">
        <v>204</v>
      </c>
      <c r="C9" s="31" t="s">
        <v>205</v>
      </c>
      <c r="D9" s="6"/>
      <c r="H9" s="6"/>
      <c r="I9" s="6"/>
      <c r="J9" s="6"/>
    </row>
    <row r="10" spans="1:10" x14ac:dyDescent="0.25">
      <c r="A10" s="25" t="s">
        <v>206</v>
      </c>
      <c r="B10" s="25">
        <v>0</v>
      </c>
      <c r="C10" s="52">
        <v>0</v>
      </c>
    </row>
    <row r="11" spans="1:10" x14ac:dyDescent="0.25">
      <c r="A11" s="244" t="s">
        <v>207</v>
      </c>
      <c r="B11" s="244">
        <v>1</v>
      </c>
      <c r="C11" s="286">
        <v>0.6</v>
      </c>
    </row>
    <row r="12" spans="1:10" ht="13.5" customHeight="1" x14ac:dyDescent="0.25">
      <c r="A12" s="245" t="s">
        <v>57</v>
      </c>
      <c r="B12" s="247">
        <f>+B10+B11</f>
        <v>1</v>
      </c>
      <c r="C12" s="247">
        <f>+C10+C11</f>
        <v>0.6</v>
      </c>
    </row>
    <row r="13" spans="1:10" x14ac:dyDescent="0.25">
      <c r="C13" s="8"/>
    </row>
    <row r="14" spans="1:10" ht="15.75" customHeight="1" x14ac:dyDescent="0.25">
      <c r="A14" s="412" t="s">
        <v>208</v>
      </c>
      <c r="B14" s="412"/>
      <c r="C14" s="412"/>
    </row>
    <row r="15" spans="1:10" x14ac:dyDescent="0.25">
      <c r="A15" s="412"/>
      <c r="B15" s="412"/>
      <c r="C15" s="412"/>
    </row>
    <row r="16" spans="1:10" x14ac:dyDescent="0.25">
      <c r="A16" s="412"/>
      <c r="B16" s="412"/>
      <c r="C16" s="412"/>
    </row>
    <row r="17" spans="1:3" ht="16.5" thickBot="1" x14ac:dyDescent="0.3">
      <c r="A17" s="414"/>
      <c r="B17" s="414"/>
      <c r="C17" s="412"/>
    </row>
    <row r="18" spans="1:3" ht="16.5" thickBot="1" x14ac:dyDescent="0.3">
      <c r="A18" s="27" t="s">
        <v>209</v>
      </c>
      <c r="B18" s="31" t="s">
        <v>210</v>
      </c>
      <c r="C18" s="11"/>
    </row>
    <row r="19" spans="1:3" x14ac:dyDescent="0.25">
      <c r="A19" s="25" t="s">
        <v>211</v>
      </c>
      <c r="B19" s="25">
        <v>1</v>
      </c>
    </row>
    <row r="20" spans="1:3" x14ac:dyDescent="0.25">
      <c r="A20" s="244" t="s">
        <v>212</v>
      </c>
      <c r="B20" s="244">
        <v>1</v>
      </c>
    </row>
    <row r="21" spans="1:3" x14ac:dyDescent="0.25">
      <c r="A21" s="245" t="s">
        <v>57</v>
      </c>
      <c r="B21" s="247">
        <f>+B19+B20</f>
        <v>2</v>
      </c>
      <c r="C21" s="8"/>
    </row>
  </sheetData>
  <mergeCells count="3">
    <mergeCell ref="A8:C8"/>
    <mergeCell ref="A1:I1"/>
    <mergeCell ref="A14:C17"/>
  </mergeCells>
  <phoneticPr fontId="2" type="noConversion"/>
  <pageMargins left="0.75" right="0.75" top="1" bottom="1" header="0.4921259845" footer="0.4921259845"/>
  <pageSetup paperSize="9" scale="8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2"/>
  <sheetViews>
    <sheetView view="pageBreakPreview" zoomScaleNormal="100" zoomScaleSheetLayoutView="100" workbookViewId="0">
      <selection sqref="A1:M1"/>
    </sheetView>
  </sheetViews>
  <sheetFormatPr defaultRowHeight="15.75" x14ac:dyDescent="0.25"/>
  <cols>
    <col min="1" max="1" width="12.125" customWidth="1"/>
    <col min="2" max="2" width="7.875" customWidth="1"/>
    <col min="3" max="3" width="10.625" customWidth="1"/>
    <col min="4" max="4" width="7.875" customWidth="1"/>
    <col min="5" max="5" width="10.375" customWidth="1"/>
    <col min="6" max="6" width="8" customWidth="1"/>
    <col min="7" max="7" width="9.625" customWidth="1"/>
    <col min="8" max="8" width="7.25" customWidth="1"/>
    <col min="9" max="9" width="8.75" customWidth="1"/>
    <col min="10" max="10" width="9.625" customWidth="1"/>
    <col min="11" max="11" width="9" customWidth="1"/>
    <col min="12" max="12" width="8.125" customWidth="1"/>
    <col min="13" max="13" width="9.875" customWidth="1"/>
    <col min="14" max="20" width="10.625" customWidth="1"/>
  </cols>
  <sheetData>
    <row r="1" spans="1:19" ht="31.5" customHeight="1" x14ac:dyDescent="0.25">
      <c r="A1" s="402" t="s">
        <v>213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9"/>
      <c r="O1" s="9"/>
      <c r="P1" s="9"/>
      <c r="Q1" s="9"/>
      <c r="R1" s="9"/>
      <c r="S1" s="9"/>
    </row>
    <row r="2" spans="1:19" ht="16.5" thickBot="1" x14ac:dyDescent="0.3">
      <c r="A2" s="134" t="s">
        <v>214</v>
      </c>
      <c r="B2" s="134"/>
      <c r="C2" s="135"/>
      <c r="D2" s="135"/>
      <c r="E2" s="134"/>
      <c r="F2" s="134"/>
      <c r="G2" s="134"/>
      <c r="H2" s="415"/>
      <c r="I2" s="415"/>
      <c r="J2" s="415"/>
      <c r="K2" s="415"/>
      <c r="L2" s="415"/>
      <c r="M2" s="415"/>
    </row>
    <row r="3" spans="1:19" s="3" customFormat="1" ht="66.75" customHeight="1" thickBot="1" x14ac:dyDescent="0.3">
      <c r="A3" s="136" t="s">
        <v>154</v>
      </c>
      <c r="B3" s="137" t="s">
        <v>57</v>
      </c>
      <c r="C3" s="137" t="s">
        <v>215</v>
      </c>
      <c r="D3" s="137" t="s">
        <v>216</v>
      </c>
      <c r="E3" s="137" t="s">
        <v>217</v>
      </c>
      <c r="F3" s="137" t="s">
        <v>218</v>
      </c>
      <c r="G3" s="138" t="s">
        <v>219</v>
      </c>
      <c r="H3" s="137" t="s">
        <v>59</v>
      </c>
      <c r="I3" s="136" t="s">
        <v>215</v>
      </c>
      <c r="J3" s="137" t="s">
        <v>216</v>
      </c>
      <c r="K3" s="137" t="s">
        <v>217</v>
      </c>
      <c r="L3" s="137" t="s">
        <v>218</v>
      </c>
      <c r="M3" s="138" t="s">
        <v>219</v>
      </c>
    </row>
    <row r="4" spans="1:19" s="3" customFormat="1" ht="30" x14ac:dyDescent="0.25">
      <c r="A4" s="139" t="s">
        <v>220</v>
      </c>
      <c r="B4" s="140">
        <f>SUM(C4:G4)</f>
        <v>36.6</v>
      </c>
      <c r="C4" s="141">
        <v>5</v>
      </c>
      <c r="D4" s="141">
        <v>15</v>
      </c>
      <c r="E4" s="141">
        <v>0</v>
      </c>
      <c r="F4" s="141">
        <v>14.6</v>
      </c>
      <c r="G4" s="162">
        <v>2</v>
      </c>
      <c r="H4" s="164">
        <f t="shared" ref="H4:H15" si="0">SUM(I4:M4)</f>
        <v>15.6</v>
      </c>
      <c r="I4" s="142">
        <v>2</v>
      </c>
      <c r="J4" s="143">
        <v>6</v>
      </c>
      <c r="K4" s="143">
        <v>0</v>
      </c>
      <c r="L4" s="143">
        <v>6.6</v>
      </c>
      <c r="M4" s="144">
        <v>1</v>
      </c>
    </row>
    <row r="5" spans="1:19" s="3" customFormat="1" x14ac:dyDescent="0.25">
      <c r="A5" s="145"/>
      <c r="B5" s="140">
        <f>SUM(C5:G5)</f>
        <v>0</v>
      </c>
      <c r="C5" s="287"/>
      <c r="D5" s="287"/>
      <c r="E5" s="287"/>
      <c r="F5" s="287"/>
      <c r="G5" s="288"/>
      <c r="H5" s="165">
        <f t="shared" si="0"/>
        <v>0</v>
      </c>
      <c r="I5" s="145"/>
      <c r="J5" s="287"/>
      <c r="K5" s="287"/>
      <c r="L5" s="287"/>
      <c r="M5" s="146"/>
    </row>
    <row r="6" spans="1:19" s="3" customFormat="1" x14ac:dyDescent="0.25">
      <c r="A6" s="145"/>
      <c r="B6" s="140">
        <f t="shared" ref="B6:B15" si="1">SUM(C6:G6)</f>
        <v>0</v>
      </c>
      <c r="C6" s="287"/>
      <c r="D6" s="287"/>
      <c r="E6" s="287"/>
      <c r="F6" s="287"/>
      <c r="G6" s="288"/>
      <c r="H6" s="165">
        <f t="shared" si="0"/>
        <v>0</v>
      </c>
      <c r="I6" s="145"/>
      <c r="J6" s="287"/>
      <c r="K6" s="287"/>
      <c r="L6" s="287"/>
      <c r="M6" s="146"/>
    </row>
    <row r="7" spans="1:19" s="3" customFormat="1" x14ac:dyDescent="0.25">
      <c r="A7" s="145"/>
      <c r="B7" s="140">
        <f t="shared" si="1"/>
        <v>0</v>
      </c>
      <c r="C7" s="287"/>
      <c r="D7" s="287"/>
      <c r="E7" s="287"/>
      <c r="F7" s="287"/>
      <c r="G7" s="288"/>
      <c r="H7" s="165">
        <f t="shared" si="0"/>
        <v>0</v>
      </c>
      <c r="I7" s="145"/>
      <c r="J7" s="287"/>
      <c r="K7" s="287"/>
      <c r="L7" s="287"/>
      <c r="M7" s="146"/>
    </row>
    <row r="8" spans="1:19" s="3" customFormat="1" x14ac:dyDescent="0.25">
      <c r="A8" s="145"/>
      <c r="B8" s="140">
        <f t="shared" si="1"/>
        <v>0</v>
      </c>
      <c r="C8" s="287"/>
      <c r="D8" s="287"/>
      <c r="E8" s="287"/>
      <c r="F8" s="287"/>
      <c r="G8" s="288"/>
      <c r="H8" s="165">
        <f t="shared" si="0"/>
        <v>0</v>
      </c>
      <c r="I8" s="145"/>
      <c r="J8" s="287"/>
      <c r="K8" s="287"/>
      <c r="L8" s="287"/>
      <c r="M8" s="146"/>
    </row>
    <row r="9" spans="1:19" s="3" customFormat="1" x14ac:dyDescent="0.25">
      <c r="A9" s="145"/>
      <c r="B9" s="140">
        <f t="shared" si="1"/>
        <v>0</v>
      </c>
      <c r="C9" s="287"/>
      <c r="D9" s="287"/>
      <c r="E9" s="287"/>
      <c r="F9" s="287"/>
      <c r="G9" s="288"/>
      <c r="H9" s="165">
        <f t="shared" si="0"/>
        <v>0</v>
      </c>
      <c r="I9" s="145"/>
      <c r="J9" s="287"/>
      <c r="K9" s="287"/>
      <c r="L9" s="287"/>
      <c r="M9" s="146"/>
    </row>
    <row r="10" spans="1:19" s="3" customFormat="1" x14ac:dyDescent="0.25">
      <c r="A10" s="145"/>
      <c r="B10" s="140">
        <f t="shared" si="1"/>
        <v>0</v>
      </c>
      <c r="C10" s="287"/>
      <c r="D10" s="287"/>
      <c r="E10" s="287"/>
      <c r="F10" s="287"/>
      <c r="G10" s="288"/>
      <c r="H10" s="165">
        <f t="shared" si="0"/>
        <v>0</v>
      </c>
      <c r="I10" s="145"/>
      <c r="J10" s="287"/>
      <c r="K10" s="287"/>
      <c r="L10" s="287"/>
      <c r="M10" s="146"/>
    </row>
    <row r="11" spans="1:19" s="3" customFormat="1" x14ac:dyDescent="0.25">
      <c r="A11" s="145"/>
      <c r="B11" s="140">
        <f t="shared" si="1"/>
        <v>0</v>
      </c>
      <c r="C11" s="287"/>
      <c r="D11" s="287"/>
      <c r="E11" s="287"/>
      <c r="F11" s="287"/>
      <c r="G11" s="288"/>
      <c r="H11" s="165">
        <f t="shared" si="0"/>
        <v>0</v>
      </c>
      <c r="I11" s="145"/>
      <c r="J11" s="287"/>
      <c r="K11" s="287"/>
      <c r="L11" s="287"/>
      <c r="M11" s="146"/>
    </row>
    <row r="12" spans="1:19" s="3" customFormat="1" x14ac:dyDescent="0.25">
      <c r="A12" s="145"/>
      <c r="B12" s="140">
        <f t="shared" si="1"/>
        <v>0</v>
      </c>
      <c r="C12" s="287"/>
      <c r="D12" s="287"/>
      <c r="E12" s="287"/>
      <c r="F12" s="287"/>
      <c r="G12" s="288"/>
      <c r="H12" s="165">
        <f t="shared" si="0"/>
        <v>0</v>
      </c>
      <c r="I12" s="145"/>
      <c r="J12" s="287"/>
      <c r="K12" s="287"/>
      <c r="L12" s="287"/>
      <c r="M12" s="146"/>
    </row>
    <row r="13" spans="1:19" s="3" customFormat="1" x14ac:dyDescent="0.25">
      <c r="A13" s="145"/>
      <c r="B13" s="140">
        <f t="shared" si="1"/>
        <v>0</v>
      </c>
      <c r="C13" s="287"/>
      <c r="D13" s="287"/>
      <c r="E13" s="287"/>
      <c r="F13" s="287"/>
      <c r="G13" s="288"/>
      <c r="H13" s="165">
        <f t="shared" si="0"/>
        <v>0</v>
      </c>
      <c r="I13" s="145"/>
      <c r="J13" s="287"/>
      <c r="K13" s="287"/>
      <c r="L13" s="287"/>
      <c r="M13" s="146"/>
    </row>
    <row r="14" spans="1:19" s="3" customFormat="1" x14ac:dyDescent="0.25">
      <c r="A14" s="145"/>
      <c r="B14" s="140">
        <f t="shared" si="1"/>
        <v>0</v>
      </c>
      <c r="C14" s="287"/>
      <c r="D14" s="287"/>
      <c r="E14" s="287"/>
      <c r="F14" s="287"/>
      <c r="G14" s="288"/>
      <c r="H14" s="165">
        <f t="shared" si="0"/>
        <v>0</v>
      </c>
      <c r="I14" s="145"/>
      <c r="J14" s="287"/>
      <c r="K14" s="287"/>
      <c r="L14" s="287"/>
      <c r="M14" s="146"/>
    </row>
    <row r="15" spans="1:19" ht="18.75" customHeight="1" x14ac:dyDescent="0.25">
      <c r="A15" s="147" t="s">
        <v>57</v>
      </c>
      <c r="B15" s="140">
        <f t="shared" si="1"/>
        <v>36.6</v>
      </c>
      <c r="C15" s="289">
        <f>SUM(C4:C14)</f>
        <v>5</v>
      </c>
      <c r="D15" s="289">
        <f>SUM(D4:D14)</f>
        <v>15</v>
      </c>
      <c r="E15" s="289">
        <f>SUM(E4:E14)</f>
        <v>0</v>
      </c>
      <c r="F15" s="289">
        <f>SUM(F4:F14)</f>
        <v>14.6</v>
      </c>
      <c r="G15" s="290">
        <f>SUM(G4:G14)</f>
        <v>2</v>
      </c>
      <c r="H15" s="165">
        <f t="shared" si="0"/>
        <v>15.6</v>
      </c>
      <c r="I15" s="148">
        <f>SUM(I4:I14)</f>
        <v>2</v>
      </c>
      <c r="J15" s="289">
        <f>SUM(J4:J14)</f>
        <v>6</v>
      </c>
      <c r="K15" s="289">
        <f>SUM(K4:K14)</f>
        <v>0</v>
      </c>
      <c r="L15" s="289">
        <f>SUM(L4:L14)</f>
        <v>6.6</v>
      </c>
      <c r="M15" s="291">
        <f>SUM(M4:M14)</f>
        <v>1</v>
      </c>
    </row>
    <row r="16" spans="1:19" ht="20.25" customHeight="1" x14ac:dyDescent="0.25">
      <c r="A16" s="147" t="s">
        <v>221</v>
      </c>
      <c r="B16" s="292">
        <v>100</v>
      </c>
      <c r="C16" s="293">
        <f t="shared" ref="C16:H16" si="2">+IFERROR(C15/$B$15,0)*100</f>
        <v>13.661202185792348</v>
      </c>
      <c r="D16" s="293">
        <f t="shared" si="2"/>
        <v>40.983606557377051</v>
      </c>
      <c r="E16" s="293">
        <f t="shared" si="2"/>
        <v>0</v>
      </c>
      <c r="F16" s="293">
        <f t="shared" si="2"/>
        <v>39.89071038251366</v>
      </c>
      <c r="G16" s="294">
        <f t="shared" si="2"/>
        <v>5.4644808743169397</v>
      </c>
      <c r="H16" s="161">
        <f t="shared" si="2"/>
        <v>42.622950819672127</v>
      </c>
      <c r="I16" s="149">
        <f>+IFERROR(I15/$H$15,0)*100</f>
        <v>12.820512820512823</v>
      </c>
      <c r="J16" s="293">
        <f t="shared" ref="J16:M16" si="3">+IFERROR(J15/$H$15,0)*100</f>
        <v>38.461538461538467</v>
      </c>
      <c r="K16" s="293">
        <f t="shared" si="3"/>
        <v>0</v>
      </c>
      <c r="L16" s="293">
        <f t="shared" si="3"/>
        <v>42.307692307692307</v>
      </c>
      <c r="M16" s="295">
        <f t="shared" si="3"/>
        <v>6.4102564102564115</v>
      </c>
    </row>
    <row r="17" spans="1:13" ht="33.75" customHeight="1" x14ac:dyDescent="0.25">
      <c r="A17" s="150" t="s">
        <v>222</v>
      </c>
      <c r="B17" s="296">
        <v>40</v>
      </c>
      <c r="C17" s="297">
        <v>6</v>
      </c>
      <c r="D17" s="297">
        <v>14</v>
      </c>
      <c r="E17" s="297">
        <v>0</v>
      </c>
      <c r="F17" s="297">
        <v>18</v>
      </c>
      <c r="G17" s="298">
        <v>2</v>
      </c>
      <c r="H17" s="166">
        <v>16</v>
      </c>
      <c r="I17" s="152">
        <v>1</v>
      </c>
      <c r="J17" s="297">
        <v>6</v>
      </c>
      <c r="K17" s="297">
        <v>0</v>
      </c>
      <c r="L17" s="298">
        <v>8</v>
      </c>
      <c r="M17" s="151">
        <v>1</v>
      </c>
    </row>
    <row r="18" spans="1:13" ht="33.75" customHeight="1" x14ac:dyDescent="0.25">
      <c r="A18" s="150" t="s">
        <v>223</v>
      </c>
      <c r="B18" s="299">
        <v>100</v>
      </c>
      <c r="C18" s="299">
        <v>15</v>
      </c>
      <c r="D18" s="299">
        <v>35</v>
      </c>
      <c r="E18" s="299">
        <v>0</v>
      </c>
      <c r="F18" s="299">
        <v>45</v>
      </c>
      <c r="G18" s="300">
        <v>5</v>
      </c>
      <c r="H18" s="167">
        <v>40</v>
      </c>
      <c r="I18" s="154">
        <v>6.3</v>
      </c>
      <c r="J18" s="299">
        <v>37.5</v>
      </c>
      <c r="K18" s="299">
        <v>0</v>
      </c>
      <c r="L18" s="299">
        <v>50</v>
      </c>
      <c r="M18" s="153">
        <v>6.3</v>
      </c>
    </row>
    <row r="19" spans="1:13" ht="32.25" customHeight="1" x14ac:dyDescent="0.25">
      <c r="A19" s="155" t="s">
        <v>224</v>
      </c>
      <c r="B19" s="301">
        <f>+B15-B17</f>
        <v>-3.3999999999999986</v>
      </c>
      <c r="C19" s="301">
        <f t="shared" ref="C19:M19" si="4">+C15-C17</f>
        <v>-1</v>
      </c>
      <c r="D19" s="301">
        <f t="shared" si="4"/>
        <v>1</v>
      </c>
      <c r="E19" s="301">
        <f t="shared" si="4"/>
        <v>0</v>
      </c>
      <c r="F19" s="301">
        <f t="shared" si="4"/>
        <v>-3.4000000000000004</v>
      </c>
      <c r="G19" s="302">
        <f t="shared" si="4"/>
        <v>0</v>
      </c>
      <c r="H19" s="303">
        <f>+H15-H17</f>
        <v>-0.40000000000000036</v>
      </c>
      <c r="I19" s="304">
        <f t="shared" si="4"/>
        <v>1</v>
      </c>
      <c r="J19" s="301">
        <f t="shared" si="4"/>
        <v>0</v>
      </c>
      <c r="K19" s="301">
        <f t="shared" si="4"/>
        <v>0</v>
      </c>
      <c r="L19" s="301">
        <f t="shared" si="4"/>
        <v>-1.4000000000000004</v>
      </c>
      <c r="M19" s="305">
        <f t="shared" si="4"/>
        <v>0</v>
      </c>
    </row>
    <row r="20" spans="1:13" ht="39" customHeight="1" thickBot="1" x14ac:dyDescent="0.3">
      <c r="A20" s="156" t="s">
        <v>225</v>
      </c>
      <c r="B20" s="157">
        <f t="shared" ref="B20:L20" si="5">+B16-B18</f>
        <v>0</v>
      </c>
      <c r="C20" s="157">
        <f>+C16-C18</f>
        <v>-1.338797814207652</v>
      </c>
      <c r="D20" s="157">
        <f>+D16-D18</f>
        <v>5.9836065573770512</v>
      </c>
      <c r="E20" s="157">
        <f t="shared" si="5"/>
        <v>0</v>
      </c>
      <c r="F20" s="157">
        <f t="shared" si="5"/>
        <v>-5.1092896174863398</v>
      </c>
      <c r="G20" s="163">
        <f t="shared" si="5"/>
        <v>0.46448087431693974</v>
      </c>
      <c r="H20" s="168">
        <f>+H16-H18</f>
        <v>2.622950819672127</v>
      </c>
      <c r="I20" s="159">
        <f t="shared" si="5"/>
        <v>6.5205128205128231</v>
      </c>
      <c r="J20" s="157">
        <f t="shared" si="5"/>
        <v>0.961538461538467</v>
      </c>
      <c r="K20" s="157">
        <f t="shared" si="5"/>
        <v>0</v>
      </c>
      <c r="L20" s="157">
        <f t="shared" si="5"/>
        <v>-7.6923076923076934</v>
      </c>
      <c r="M20" s="158">
        <f>+M16-M18</f>
        <v>0.11025641025641164</v>
      </c>
    </row>
    <row r="21" spans="1:13" x14ac:dyDescent="0.25">
      <c r="A21" s="160" t="s">
        <v>226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1:13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</sheetData>
  <mergeCells count="2">
    <mergeCell ref="A1:M1"/>
    <mergeCell ref="H2:M2"/>
  </mergeCells>
  <phoneticPr fontId="2" type="noConversion"/>
  <pageMargins left="0.75" right="0.75" top="0.5" bottom="1" header="0.4921259845" footer="0.4921259845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6"/>
  <sheetViews>
    <sheetView view="pageBreakPreview" zoomScaleNormal="100" zoomScaleSheetLayoutView="100" workbookViewId="0">
      <selection activeCell="F5" sqref="B5:F5"/>
    </sheetView>
  </sheetViews>
  <sheetFormatPr defaultRowHeight="15.75" x14ac:dyDescent="0.25"/>
  <cols>
    <col min="1" max="2" width="12.625" customWidth="1"/>
    <col min="3" max="3" width="11.375" customWidth="1"/>
    <col min="4" max="11" width="12.625" customWidth="1"/>
  </cols>
  <sheetData>
    <row r="1" spans="1:11" ht="40.5" customHeight="1" x14ac:dyDescent="0.25">
      <c r="A1" s="416" t="s">
        <v>227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1" ht="16.5" thickBot="1" x14ac:dyDescent="0.3">
      <c r="A2" s="9" t="s">
        <v>153</v>
      </c>
      <c r="B2" s="9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403" t="s">
        <v>154</v>
      </c>
      <c r="B3" s="422" t="s">
        <v>228</v>
      </c>
      <c r="C3" s="389" t="s">
        <v>59</v>
      </c>
      <c r="D3" s="417" t="s">
        <v>229</v>
      </c>
      <c r="E3" s="418"/>
      <c r="F3" s="419"/>
      <c r="G3" s="424" t="s">
        <v>230</v>
      </c>
      <c r="H3" s="389" t="s">
        <v>59</v>
      </c>
      <c r="I3" s="417" t="s">
        <v>231</v>
      </c>
      <c r="J3" s="418"/>
      <c r="K3" s="419"/>
    </row>
    <row r="4" spans="1:11" ht="32.25" thickBot="1" x14ac:dyDescent="0.3">
      <c r="A4" s="404"/>
      <c r="B4" s="423"/>
      <c r="C4" s="405"/>
      <c r="D4" s="53" t="s">
        <v>159</v>
      </c>
      <c r="E4" s="53" t="s">
        <v>160</v>
      </c>
      <c r="F4" s="45" t="s">
        <v>161</v>
      </c>
      <c r="G4" s="425"/>
      <c r="H4" s="405"/>
      <c r="I4" s="53" t="s">
        <v>159</v>
      </c>
      <c r="J4" s="53" t="s">
        <v>160</v>
      </c>
      <c r="K4" s="45" t="s">
        <v>161</v>
      </c>
    </row>
    <row r="5" spans="1:11" x14ac:dyDescent="0.25">
      <c r="A5" s="98" t="s">
        <v>162</v>
      </c>
      <c r="B5" s="198">
        <v>23</v>
      </c>
      <c r="C5" s="199">
        <v>10</v>
      </c>
      <c r="D5" s="199">
        <v>79</v>
      </c>
      <c r="E5" s="199">
        <v>0</v>
      </c>
      <c r="F5" s="200">
        <v>97</v>
      </c>
      <c r="G5" s="198">
        <v>8</v>
      </c>
      <c r="H5" s="199">
        <v>5</v>
      </c>
      <c r="I5" s="199">
        <v>36</v>
      </c>
      <c r="J5" s="199">
        <v>0</v>
      </c>
      <c r="K5" s="200">
        <v>0</v>
      </c>
    </row>
    <row r="6" spans="1:11" x14ac:dyDescent="0.25">
      <c r="A6" s="96"/>
      <c r="B6" s="201"/>
      <c r="C6" s="306"/>
      <c r="D6" s="306"/>
      <c r="E6" s="306"/>
      <c r="F6" s="202"/>
      <c r="G6" s="201"/>
      <c r="H6" s="306"/>
      <c r="I6" s="306"/>
      <c r="J6" s="306"/>
      <c r="K6" s="202"/>
    </row>
    <row r="7" spans="1:11" x14ac:dyDescent="0.25">
      <c r="A7" s="96"/>
      <c r="B7" s="201"/>
      <c r="C7" s="306"/>
      <c r="D7" s="306"/>
      <c r="E7" s="306"/>
      <c r="F7" s="202"/>
      <c r="G7" s="201"/>
      <c r="H7" s="306"/>
      <c r="I7" s="306"/>
      <c r="J7" s="306"/>
      <c r="K7" s="202"/>
    </row>
    <row r="8" spans="1:11" x14ac:dyDescent="0.25">
      <c r="A8" s="97"/>
      <c r="B8" s="203"/>
      <c r="C8" s="307"/>
      <c r="D8" s="307"/>
      <c r="E8" s="307"/>
      <c r="F8" s="204"/>
      <c r="G8" s="203"/>
      <c r="H8" s="307"/>
      <c r="I8" s="307"/>
      <c r="J8" s="307"/>
      <c r="K8" s="204"/>
    </row>
    <row r="9" spans="1:11" x14ac:dyDescent="0.25">
      <c r="A9" s="97"/>
      <c r="B9" s="203"/>
      <c r="C9" s="307"/>
      <c r="D9" s="307"/>
      <c r="E9" s="307"/>
      <c r="F9" s="204"/>
      <c r="G9" s="203"/>
      <c r="H9" s="307"/>
      <c r="I9" s="307"/>
      <c r="J9" s="307"/>
      <c r="K9" s="204"/>
    </row>
    <row r="10" spans="1:11" ht="16.5" thickBot="1" x14ac:dyDescent="0.3">
      <c r="A10" s="280"/>
      <c r="B10" s="308"/>
      <c r="C10" s="309"/>
      <c r="D10" s="309"/>
      <c r="E10" s="309"/>
      <c r="F10" s="310"/>
      <c r="G10" s="205"/>
      <c r="H10" s="206"/>
      <c r="I10" s="206"/>
      <c r="J10" s="206"/>
      <c r="K10" s="207"/>
    </row>
    <row r="11" spans="1:11" ht="18" customHeight="1" thickBot="1" x14ac:dyDescent="0.3">
      <c r="A11" s="115" t="s">
        <v>57</v>
      </c>
      <c r="B11" s="208">
        <f>SUM(B5:B10)</f>
        <v>23</v>
      </c>
      <c r="C11" s="209">
        <f>SUM(C5:C10)</f>
        <v>10</v>
      </c>
      <c r="D11" s="209">
        <f>SUM(D5:D10)</f>
        <v>79</v>
      </c>
      <c r="E11" s="209">
        <f t="shared" ref="E11:K11" si="0">SUM(E5:E10)</f>
        <v>0</v>
      </c>
      <c r="F11" s="210">
        <f t="shared" si="0"/>
        <v>97</v>
      </c>
      <c r="G11" s="211">
        <f t="shared" si="0"/>
        <v>8</v>
      </c>
      <c r="H11" s="209">
        <f t="shared" si="0"/>
        <v>5</v>
      </c>
      <c r="I11" s="209">
        <f t="shared" si="0"/>
        <v>36</v>
      </c>
      <c r="J11" s="209">
        <f t="shared" si="0"/>
        <v>0</v>
      </c>
      <c r="K11" s="210">
        <f t="shared" si="0"/>
        <v>0</v>
      </c>
    </row>
    <row r="13" spans="1:11" ht="16.5" thickBot="1" x14ac:dyDescent="0.3">
      <c r="A13" s="133" t="s">
        <v>163</v>
      </c>
    </row>
    <row r="14" spans="1:11" ht="15.6" customHeight="1" x14ac:dyDescent="0.25">
      <c r="A14" s="410" t="s">
        <v>154</v>
      </c>
      <c r="B14" s="422" t="s">
        <v>228</v>
      </c>
      <c r="C14" s="389" t="s">
        <v>59</v>
      </c>
      <c r="D14" s="417" t="s">
        <v>229</v>
      </c>
      <c r="E14" s="418"/>
      <c r="F14" s="419"/>
      <c r="G14" s="424" t="s">
        <v>230</v>
      </c>
      <c r="H14" s="420" t="s">
        <v>230</v>
      </c>
      <c r="I14" s="417" t="s">
        <v>231</v>
      </c>
      <c r="J14" s="418"/>
      <c r="K14" s="419"/>
    </row>
    <row r="15" spans="1:11" ht="32.25" thickBot="1" x14ac:dyDescent="0.3">
      <c r="A15" s="411"/>
      <c r="B15" s="423"/>
      <c r="C15" s="405"/>
      <c r="D15" s="53" t="s">
        <v>159</v>
      </c>
      <c r="E15" s="53" t="s">
        <v>160</v>
      </c>
      <c r="F15" s="45" t="s">
        <v>161</v>
      </c>
      <c r="G15" s="425"/>
      <c r="H15" s="421"/>
      <c r="I15" s="53" t="s">
        <v>159</v>
      </c>
      <c r="J15" s="53" t="s">
        <v>160</v>
      </c>
      <c r="K15" s="45" t="s">
        <v>161</v>
      </c>
    </row>
    <row r="16" spans="1:11" x14ac:dyDescent="0.25">
      <c r="A16" s="212" t="s">
        <v>162</v>
      </c>
      <c r="B16" s="198">
        <v>10</v>
      </c>
      <c r="C16" s="213">
        <v>1</v>
      </c>
      <c r="D16" s="214">
        <v>39</v>
      </c>
      <c r="E16" s="214">
        <v>0</v>
      </c>
      <c r="F16" s="215">
        <v>21</v>
      </c>
      <c r="G16" s="198">
        <v>19</v>
      </c>
      <c r="H16" s="199">
        <v>7</v>
      </c>
      <c r="I16" s="214">
        <v>84</v>
      </c>
      <c r="J16" s="214">
        <v>225</v>
      </c>
      <c r="K16" s="215">
        <v>0</v>
      </c>
    </row>
    <row r="17" spans="1:11" x14ac:dyDescent="0.25">
      <c r="A17" s="116"/>
      <c r="B17" s="198"/>
      <c r="C17" s="213"/>
      <c r="D17" s="214"/>
      <c r="E17" s="214"/>
      <c r="F17" s="215"/>
      <c r="G17" s="198"/>
      <c r="H17" s="199"/>
      <c r="I17" s="214"/>
      <c r="J17" s="214"/>
      <c r="K17" s="215"/>
    </row>
    <row r="18" spans="1:11" x14ac:dyDescent="0.25">
      <c r="A18" s="96"/>
      <c r="B18" s="201"/>
      <c r="C18" s="311"/>
      <c r="D18" s="306"/>
      <c r="E18" s="306"/>
      <c r="F18" s="202"/>
      <c r="G18" s="201"/>
      <c r="H18" s="306"/>
      <c r="I18" s="306"/>
      <c r="J18" s="306"/>
      <c r="K18" s="202"/>
    </row>
    <row r="19" spans="1:11" x14ac:dyDescent="0.25">
      <c r="A19" s="97"/>
      <c r="B19" s="203"/>
      <c r="C19" s="307"/>
      <c r="D19" s="307"/>
      <c r="E19" s="307"/>
      <c r="F19" s="204"/>
      <c r="G19" s="203"/>
      <c r="H19" s="307"/>
      <c r="I19" s="307"/>
      <c r="J19" s="307"/>
      <c r="K19" s="204"/>
    </row>
    <row r="20" spans="1:11" x14ac:dyDescent="0.25">
      <c r="A20" s="97"/>
      <c r="B20" s="203"/>
      <c r="C20" s="307"/>
      <c r="D20" s="307"/>
      <c r="E20" s="307"/>
      <c r="F20" s="204"/>
      <c r="G20" s="203"/>
      <c r="H20" s="307"/>
      <c r="I20" s="307"/>
      <c r="J20" s="307"/>
      <c r="K20" s="204"/>
    </row>
    <row r="21" spans="1:11" ht="16.5" thickBot="1" x14ac:dyDescent="0.3">
      <c r="A21" s="280"/>
      <c r="B21" s="308"/>
      <c r="C21" s="309"/>
      <c r="D21" s="309"/>
      <c r="E21" s="309"/>
      <c r="F21" s="310"/>
      <c r="G21" s="308"/>
      <c r="H21" s="309"/>
      <c r="I21" s="309"/>
      <c r="J21" s="309"/>
      <c r="K21" s="310"/>
    </row>
    <row r="22" spans="1:11" ht="16.5" thickBot="1" x14ac:dyDescent="0.3">
      <c r="A22" s="115" t="s">
        <v>57</v>
      </c>
      <c r="B22" s="208">
        <f>SUM(B16:B21)</f>
        <v>10</v>
      </c>
      <c r="C22" s="209">
        <f>SUM(C16:C21)</f>
        <v>1</v>
      </c>
      <c r="D22" s="209">
        <f t="shared" ref="D22:K22" si="1">SUM(D16:D21)</f>
        <v>39</v>
      </c>
      <c r="E22" s="209">
        <f t="shared" si="1"/>
        <v>0</v>
      </c>
      <c r="F22" s="210">
        <f t="shared" si="1"/>
        <v>21</v>
      </c>
      <c r="G22" s="208">
        <f t="shared" si="1"/>
        <v>19</v>
      </c>
      <c r="H22" s="209">
        <f t="shared" si="1"/>
        <v>7</v>
      </c>
      <c r="I22" s="209">
        <f t="shared" si="1"/>
        <v>84</v>
      </c>
      <c r="J22" s="209">
        <f t="shared" si="1"/>
        <v>225</v>
      </c>
      <c r="K22" s="210">
        <f t="shared" si="1"/>
        <v>0</v>
      </c>
    </row>
    <row r="23" spans="1:11" ht="16.5" thickBot="1" x14ac:dyDescent="0.3"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ht="18.75" customHeight="1" x14ac:dyDescent="0.25">
      <c r="A24" s="117" t="s">
        <v>232</v>
      </c>
      <c r="B24" s="217">
        <f t="shared" ref="B24:K24" si="2">+B11-B22</f>
        <v>13</v>
      </c>
      <c r="C24" s="218">
        <f t="shared" si="2"/>
        <v>9</v>
      </c>
      <c r="D24" s="218">
        <f t="shared" si="2"/>
        <v>40</v>
      </c>
      <c r="E24" s="218">
        <f t="shared" si="2"/>
        <v>0</v>
      </c>
      <c r="F24" s="219">
        <f t="shared" si="2"/>
        <v>76</v>
      </c>
      <c r="G24" s="217">
        <f t="shared" si="2"/>
        <v>-11</v>
      </c>
      <c r="H24" s="218">
        <f t="shared" si="2"/>
        <v>-2</v>
      </c>
      <c r="I24" s="218">
        <f t="shared" si="2"/>
        <v>-48</v>
      </c>
      <c r="J24" s="218">
        <f t="shared" si="2"/>
        <v>-225</v>
      </c>
      <c r="K24" s="219">
        <f t="shared" si="2"/>
        <v>0</v>
      </c>
    </row>
    <row r="25" spans="1:11" ht="20.25" customHeight="1" thickBot="1" x14ac:dyDescent="0.3">
      <c r="A25" s="118" t="s">
        <v>233</v>
      </c>
      <c r="B25" s="220">
        <f t="shared" ref="B25:K25" si="3">+IFERROR(B24/B22,0)*100</f>
        <v>130</v>
      </c>
      <c r="C25" s="221">
        <f t="shared" si="3"/>
        <v>900</v>
      </c>
      <c r="D25" s="221">
        <f t="shared" si="3"/>
        <v>102.56410256410255</v>
      </c>
      <c r="E25" s="221">
        <f t="shared" si="3"/>
        <v>0</v>
      </c>
      <c r="F25" s="222">
        <f t="shared" si="3"/>
        <v>361.90476190476193</v>
      </c>
      <c r="G25" s="220">
        <f t="shared" si="3"/>
        <v>-57.894736842105267</v>
      </c>
      <c r="H25" s="221">
        <f t="shared" si="3"/>
        <v>-28.571428571428569</v>
      </c>
      <c r="I25" s="221">
        <f t="shared" si="3"/>
        <v>-57.142857142857139</v>
      </c>
      <c r="J25" s="221">
        <f t="shared" si="3"/>
        <v>-100</v>
      </c>
      <c r="K25" s="222">
        <f t="shared" si="3"/>
        <v>0</v>
      </c>
    </row>
    <row r="26" spans="1:11" x14ac:dyDescent="0.25">
      <c r="J26" s="8"/>
      <c r="K26" s="8"/>
    </row>
  </sheetData>
  <mergeCells count="15">
    <mergeCell ref="A1:K1"/>
    <mergeCell ref="A14:A15"/>
    <mergeCell ref="C14:C15"/>
    <mergeCell ref="D14:F14"/>
    <mergeCell ref="H14:H15"/>
    <mergeCell ref="I14:K14"/>
    <mergeCell ref="B14:B15"/>
    <mergeCell ref="G14:G15"/>
    <mergeCell ref="I3:K3"/>
    <mergeCell ref="A3:A4"/>
    <mergeCell ref="C3:C4"/>
    <mergeCell ref="D3:F3"/>
    <mergeCell ref="H3:H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view="pageBreakPreview" zoomScaleNormal="100" zoomScaleSheetLayoutView="100" workbookViewId="0">
      <selection activeCell="I7" sqref="I7"/>
    </sheetView>
  </sheetViews>
  <sheetFormatPr defaultRowHeight="15.75" x14ac:dyDescent="0.25"/>
  <cols>
    <col min="1" max="1" width="12.625" customWidth="1"/>
    <col min="2" max="2" width="12.375" customWidth="1"/>
    <col min="3" max="3" width="10" customWidth="1"/>
    <col min="4" max="4" width="9.875" customWidth="1"/>
    <col min="5" max="5" width="8.5" customWidth="1"/>
    <col min="6" max="6" width="13" customWidth="1"/>
    <col min="7" max="7" width="9.875" customWidth="1"/>
    <col min="8" max="8" width="10.5" customWidth="1"/>
    <col min="9" max="9" width="9.75" customWidth="1"/>
    <col min="10" max="10" width="13.5" customWidth="1"/>
    <col min="11" max="11" width="11.375" customWidth="1"/>
  </cols>
  <sheetData>
    <row r="1" spans="1:12" ht="45" customHeight="1" x14ac:dyDescent="0.25">
      <c r="A1" s="381" t="s">
        <v>234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2" ht="107.25" customHeight="1" x14ac:dyDescent="0.25">
      <c r="A2" s="261" t="s">
        <v>235</v>
      </c>
      <c r="B2" s="261" t="s">
        <v>236</v>
      </c>
      <c r="C2" s="261" t="s">
        <v>237</v>
      </c>
      <c r="D2" s="261" t="s">
        <v>238</v>
      </c>
      <c r="E2" s="261" t="s">
        <v>237</v>
      </c>
      <c r="F2" s="261" t="s">
        <v>239</v>
      </c>
      <c r="G2" s="261" t="s">
        <v>59</v>
      </c>
      <c r="H2" s="261" t="s">
        <v>240</v>
      </c>
      <c r="I2" s="261" t="s">
        <v>59</v>
      </c>
      <c r="J2" s="261" t="s">
        <v>241</v>
      </c>
      <c r="K2" s="261" t="s">
        <v>59</v>
      </c>
      <c r="L2" s="1"/>
    </row>
    <row r="3" spans="1:12" ht="21" customHeight="1" x14ac:dyDescent="0.25">
      <c r="A3" s="312" t="s">
        <v>242</v>
      </c>
      <c r="B3" s="244">
        <v>57</v>
      </c>
      <c r="C3" s="244">
        <v>46</v>
      </c>
      <c r="D3" s="244">
        <v>52</v>
      </c>
      <c r="E3" s="244">
        <v>45</v>
      </c>
      <c r="F3" s="244">
        <v>20</v>
      </c>
      <c r="G3" s="244">
        <v>14</v>
      </c>
      <c r="H3" s="244">
        <v>1</v>
      </c>
      <c r="I3" s="244">
        <v>0</v>
      </c>
      <c r="J3" s="244">
        <v>0</v>
      </c>
      <c r="K3" s="244">
        <v>0</v>
      </c>
    </row>
    <row r="4" spans="1:12" ht="24.75" customHeight="1" x14ac:dyDescent="0.25">
      <c r="A4" s="312" t="s">
        <v>243</v>
      </c>
      <c r="B4" s="244">
        <v>46</v>
      </c>
      <c r="C4" s="244">
        <v>37</v>
      </c>
      <c r="D4" s="244">
        <v>45</v>
      </c>
      <c r="E4" s="244">
        <v>37</v>
      </c>
      <c r="F4" s="244">
        <v>24</v>
      </c>
      <c r="G4" s="244">
        <v>12</v>
      </c>
      <c r="H4" s="244">
        <v>1</v>
      </c>
      <c r="I4" s="244">
        <v>0</v>
      </c>
      <c r="J4" s="244">
        <v>0</v>
      </c>
      <c r="K4" s="244">
        <v>0</v>
      </c>
    </row>
    <row r="5" spans="1:12" ht="19.5" customHeight="1" x14ac:dyDescent="0.25">
      <c r="A5" s="312" t="s">
        <v>244</v>
      </c>
      <c r="B5" s="244">
        <v>1</v>
      </c>
      <c r="C5" s="244">
        <v>0</v>
      </c>
      <c r="D5" s="244">
        <v>1</v>
      </c>
      <c r="E5" s="244">
        <v>0</v>
      </c>
      <c r="F5" s="244">
        <v>1</v>
      </c>
      <c r="G5" s="244">
        <v>0</v>
      </c>
      <c r="H5" s="244">
        <v>0</v>
      </c>
      <c r="I5" s="244">
        <v>0</v>
      </c>
      <c r="J5" s="244">
        <v>0</v>
      </c>
      <c r="K5" s="244">
        <v>0</v>
      </c>
    </row>
    <row r="6" spans="1:12" ht="21" customHeight="1" x14ac:dyDescent="0.25">
      <c r="A6" s="312" t="s">
        <v>245</v>
      </c>
      <c r="B6" s="244">
        <v>0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</row>
    <row r="7" spans="1:12" ht="18.75" customHeight="1" x14ac:dyDescent="0.25">
      <c r="A7" s="251" t="s">
        <v>57</v>
      </c>
      <c r="B7" s="245">
        <f>SUM(B3:B6)</f>
        <v>104</v>
      </c>
      <c r="C7" s="245">
        <f t="shared" ref="C7:K7" si="0">SUM(C3:C6)</f>
        <v>83</v>
      </c>
      <c r="D7" s="245">
        <f t="shared" si="0"/>
        <v>98</v>
      </c>
      <c r="E7" s="245">
        <f t="shared" si="0"/>
        <v>82</v>
      </c>
      <c r="F7" s="245">
        <f t="shared" si="0"/>
        <v>45</v>
      </c>
      <c r="G7" s="245">
        <f t="shared" si="0"/>
        <v>26</v>
      </c>
      <c r="H7" s="245">
        <f t="shared" si="0"/>
        <v>2</v>
      </c>
      <c r="I7" s="245">
        <f t="shared" si="0"/>
        <v>0</v>
      </c>
      <c r="J7" s="245">
        <f t="shared" si="0"/>
        <v>0</v>
      </c>
      <c r="K7" s="245">
        <f t="shared" si="0"/>
        <v>0</v>
      </c>
    </row>
    <row r="8" spans="1:12" x14ac:dyDescent="0.25">
      <c r="H8" s="8"/>
      <c r="I8" s="8"/>
      <c r="J8" s="8"/>
      <c r="K8" s="8"/>
    </row>
    <row r="9" spans="1:12" x14ac:dyDescent="0.25">
      <c r="A9" s="8"/>
    </row>
  </sheetData>
  <mergeCells count="1">
    <mergeCell ref="A1:K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1"/>
  <sheetViews>
    <sheetView zoomScale="85" zoomScaleNormal="85" zoomScaleSheetLayoutView="100" workbookViewId="0">
      <selection activeCell="Q16" sqref="Q16"/>
    </sheetView>
  </sheetViews>
  <sheetFormatPr defaultRowHeight="15.75" x14ac:dyDescent="0.25"/>
  <cols>
    <col min="1" max="1" width="9.5" customWidth="1"/>
    <col min="2" max="17" width="9.125" customWidth="1"/>
  </cols>
  <sheetData>
    <row r="1" spans="1:17" ht="32.25" customHeight="1" x14ac:dyDescent="0.25">
      <c r="A1" s="413" t="s">
        <v>246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7"/>
      <c r="M1" s="427"/>
      <c r="N1" s="427"/>
      <c r="O1" s="427"/>
      <c r="P1" s="427"/>
      <c r="Q1" s="427"/>
    </row>
    <row r="2" spans="1:17" s="184" customFormat="1" ht="17.25" customHeight="1" thickBot="1" x14ac:dyDescent="0.3">
      <c r="A2" s="183" t="s">
        <v>247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78" customHeight="1" thickBot="1" x14ac:dyDescent="0.3">
      <c r="A3" s="181" t="s">
        <v>248</v>
      </c>
      <c r="B3" s="27" t="s">
        <v>249</v>
      </c>
      <c r="C3" s="30" t="s">
        <v>250</v>
      </c>
      <c r="D3" s="56" t="s">
        <v>251</v>
      </c>
      <c r="E3" s="30" t="s">
        <v>252</v>
      </c>
      <c r="F3" s="30" t="s">
        <v>253</v>
      </c>
      <c r="G3" s="30" t="s">
        <v>254</v>
      </c>
      <c r="H3" s="30" t="s">
        <v>255</v>
      </c>
      <c r="I3" s="30" t="s">
        <v>256</v>
      </c>
      <c r="J3" s="56" t="s">
        <v>257</v>
      </c>
      <c r="K3" s="56" t="s">
        <v>258</v>
      </c>
      <c r="L3" s="56" t="s">
        <v>259</v>
      </c>
      <c r="M3" s="189" t="s">
        <v>260</v>
      </c>
      <c r="N3" s="197" t="s">
        <v>261</v>
      </c>
      <c r="O3" s="197" t="s">
        <v>262</v>
      </c>
      <c r="P3" s="197" t="s">
        <v>263</v>
      </c>
      <c r="Q3" s="190" t="s">
        <v>57</v>
      </c>
    </row>
    <row r="4" spans="1:17" x14ac:dyDescent="0.25">
      <c r="A4" s="107" t="s">
        <v>264</v>
      </c>
      <c r="B4" s="192">
        <v>10</v>
      </c>
      <c r="C4" s="21">
        <v>35</v>
      </c>
      <c r="D4" s="21">
        <v>40</v>
      </c>
      <c r="E4" s="21">
        <v>3</v>
      </c>
      <c r="F4" s="21">
        <v>10</v>
      </c>
      <c r="G4" s="21">
        <v>36</v>
      </c>
      <c r="H4" s="21">
        <v>2</v>
      </c>
      <c r="I4" s="21"/>
      <c r="J4" s="21"/>
      <c r="K4" s="21"/>
      <c r="L4" s="21"/>
      <c r="M4" s="193"/>
      <c r="N4" s="194">
        <v>1</v>
      </c>
      <c r="O4" s="194">
        <v>3</v>
      </c>
      <c r="P4" s="194">
        <v>26</v>
      </c>
      <c r="Q4" s="195">
        <f>SUM(B4:M4)</f>
        <v>136</v>
      </c>
    </row>
    <row r="5" spans="1:17" x14ac:dyDescent="0.25">
      <c r="A5" s="97"/>
      <c r="B5" s="90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84"/>
      <c r="N5" s="313"/>
      <c r="O5" s="313"/>
      <c r="P5" s="313"/>
      <c r="Q5" s="191">
        <f t="shared" ref="Q5:Q9" si="0">SUM(B5:M5)</f>
        <v>0</v>
      </c>
    </row>
    <row r="6" spans="1:17" x14ac:dyDescent="0.25">
      <c r="A6" s="97"/>
      <c r="B6" s="90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84"/>
      <c r="N6" s="313"/>
      <c r="O6" s="313"/>
      <c r="P6" s="313"/>
      <c r="Q6" s="191">
        <f t="shared" si="0"/>
        <v>0</v>
      </c>
    </row>
    <row r="7" spans="1:17" x14ac:dyDescent="0.25">
      <c r="A7" s="97"/>
      <c r="B7" s="90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84"/>
      <c r="N7" s="313"/>
      <c r="O7" s="313"/>
      <c r="P7" s="313"/>
      <c r="Q7" s="191">
        <f t="shared" si="0"/>
        <v>0</v>
      </c>
    </row>
    <row r="8" spans="1:17" x14ac:dyDescent="0.25">
      <c r="A8" s="97"/>
      <c r="B8" s="90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84"/>
      <c r="N8" s="313"/>
      <c r="O8" s="313"/>
      <c r="P8" s="313"/>
      <c r="Q8" s="191">
        <f t="shared" si="0"/>
        <v>0</v>
      </c>
    </row>
    <row r="9" spans="1:17" x14ac:dyDescent="0.25">
      <c r="A9" s="97"/>
      <c r="B9" s="90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84"/>
      <c r="N9" s="313"/>
      <c r="O9" s="313"/>
      <c r="P9" s="313"/>
      <c r="Q9" s="191">
        <f t="shared" si="0"/>
        <v>0</v>
      </c>
    </row>
    <row r="10" spans="1:17" ht="16.5" thickBot="1" x14ac:dyDescent="0.3">
      <c r="A10" s="179" t="s">
        <v>57</v>
      </c>
      <c r="B10" s="196">
        <f t="shared" ref="B10:Q10" si="1">SUM(B4:B9)</f>
        <v>10</v>
      </c>
      <c r="C10" s="92">
        <f t="shared" si="1"/>
        <v>35</v>
      </c>
      <c r="D10" s="92">
        <f t="shared" si="1"/>
        <v>40</v>
      </c>
      <c r="E10" s="92">
        <f t="shared" si="1"/>
        <v>3</v>
      </c>
      <c r="F10" s="92">
        <f t="shared" si="1"/>
        <v>10</v>
      </c>
      <c r="G10" s="92">
        <f t="shared" si="1"/>
        <v>36</v>
      </c>
      <c r="H10" s="92">
        <f t="shared" si="1"/>
        <v>2</v>
      </c>
      <c r="I10" s="92">
        <f t="shared" si="1"/>
        <v>0</v>
      </c>
      <c r="J10" s="92">
        <f t="shared" si="1"/>
        <v>0</v>
      </c>
      <c r="K10" s="92">
        <f t="shared" si="1"/>
        <v>0</v>
      </c>
      <c r="L10" s="92">
        <f t="shared" si="1"/>
        <v>0</v>
      </c>
      <c r="M10" s="180">
        <f t="shared" si="1"/>
        <v>0</v>
      </c>
      <c r="N10" s="92">
        <f t="shared" si="1"/>
        <v>1</v>
      </c>
      <c r="O10" s="180">
        <f t="shared" si="1"/>
        <v>3</v>
      </c>
      <c r="P10" s="92">
        <f t="shared" si="1"/>
        <v>26</v>
      </c>
      <c r="Q10" s="93">
        <f t="shared" si="1"/>
        <v>136</v>
      </c>
    </row>
    <row r="11" spans="1:17" ht="21" customHeight="1" x14ac:dyDescent="0.25"/>
    <row r="12" spans="1:17" s="184" customFormat="1" ht="17.25" customHeight="1" thickBot="1" x14ac:dyDescent="0.3">
      <c r="A12" s="183" t="s">
        <v>265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7" ht="78" customHeight="1" thickBot="1" x14ac:dyDescent="0.3">
      <c r="A13" s="181" t="s">
        <v>248</v>
      </c>
      <c r="B13" s="27" t="s">
        <v>249</v>
      </c>
      <c r="C13" s="30" t="s">
        <v>250</v>
      </c>
      <c r="D13" s="56" t="s">
        <v>251</v>
      </c>
      <c r="E13" s="30" t="s">
        <v>252</v>
      </c>
      <c r="F13" s="30" t="s">
        <v>253</v>
      </c>
      <c r="G13" s="30" t="s">
        <v>254</v>
      </c>
      <c r="H13" s="30" t="s">
        <v>255</v>
      </c>
      <c r="I13" s="30" t="s">
        <v>256</v>
      </c>
      <c r="J13" s="56" t="s">
        <v>257</v>
      </c>
      <c r="K13" s="56" t="s">
        <v>258</v>
      </c>
      <c r="L13" s="56" t="s">
        <v>259</v>
      </c>
      <c r="M13" s="189" t="s">
        <v>260</v>
      </c>
      <c r="N13" s="197" t="s">
        <v>261</v>
      </c>
      <c r="O13" s="197" t="s">
        <v>262</v>
      </c>
      <c r="P13" s="197" t="s">
        <v>263</v>
      </c>
      <c r="Q13" s="190" t="s">
        <v>57</v>
      </c>
    </row>
    <row r="14" spans="1:17" x14ac:dyDescent="0.25">
      <c r="A14" s="107" t="s">
        <v>264</v>
      </c>
      <c r="B14" s="192">
        <v>13</v>
      </c>
      <c r="C14" s="21">
        <v>41</v>
      </c>
      <c r="D14" s="21">
        <v>30</v>
      </c>
      <c r="E14" s="21">
        <v>1</v>
      </c>
      <c r="F14" s="21">
        <v>11</v>
      </c>
      <c r="G14" s="21">
        <v>37</v>
      </c>
      <c r="H14" s="21">
        <v>7</v>
      </c>
      <c r="I14" s="21"/>
      <c r="J14" s="21">
        <v>2</v>
      </c>
      <c r="K14" s="21"/>
      <c r="L14" s="21">
        <v>2</v>
      </c>
      <c r="M14" s="193"/>
      <c r="N14" s="194"/>
      <c r="O14" s="194">
        <v>5</v>
      </c>
      <c r="P14" s="194">
        <v>25</v>
      </c>
      <c r="Q14" s="195">
        <f>SUM(B14:M14)</f>
        <v>144</v>
      </c>
    </row>
    <row r="15" spans="1:17" x14ac:dyDescent="0.25">
      <c r="A15" s="97"/>
      <c r="B15" s="90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84"/>
      <c r="N15" s="313"/>
      <c r="O15" s="313"/>
      <c r="P15" s="313"/>
      <c r="Q15" s="191">
        <f>SUM(B15:M15)</f>
        <v>0</v>
      </c>
    </row>
    <row r="16" spans="1:17" x14ac:dyDescent="0.25">
      <c r="A16" s="97"/>
      <c r="B16" s="90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84"/>
      <c r="N16" s="313"/>
      <c r="O16" s="313"/>
      <c r="P16" s="313"/>
      <c r="Q16" s="191">
        <f t="shared" ref="Q16:Q19" si="2">SUM(B16:M16)</f>
        <v>0</v>
      </c>
    </row>
    <row r="17" spans="1:17" x14ac:dyDescent="0.25">
      <c r="A17" s="97"/>
      <c r="B17" s="90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84"/>
      <c r="N17" s="313"/>
      <c r="O17" s="313"/>
      <c r="P17" s="313"/>
      <c r="Q17" s="191">
        <f t="shared" si="2"/>
        <v>0</v>
      </c>
    </row>
    <row r="18" spans="1:17" x14ac:dyDescent="0.25">
      <c r="A18" s="97"/>
      <c r="B18" s="90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84"/>
      <c r="N18" s="313"/>
      <c r="O18" s="313"/>
      <c r="P18" s="313"/>
      <c r="Q18" s="191">
        <f t="shared" si="2"/>
        <v>0</v>
      </c>
    </row>
    <row r="19" spans="1:17" x14ac:dyDescent="0.25">
      <c r="A19" s="97"/>
      <c r="B19" s="90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84"/>
      <c r="N19" s="313"/>
      <c r="O19" s="313"/>
      <c r="P19" s="313"/>
      <c r="Q19" s="191">
        <f t="shared" si="2"/>
        <v>0</v>
      </c>
    </row>
    <row r="20" spans="1:17" ht="16.5" thickBot="1" x14ac:dyDescent="0.3">
      <c r="A20" s="179" t="s">
        <v>57</v>
      </c>
      <c r="B20" s="196">
        <f t="shared" ref="B20:P20" si="3">SUM(B14:B19)</f>
        <v>13</v>
      </c>
      <c r="C20" s="92">
        <f t="shared" si="3"/>
        <v>41</v>
      </c>
      <c r="D20" s="92">
        <f t="shared" si="3"/>
        <v>30</v>
      </c>
      <c r="E20" s="92">
        <f t="shared" si="3"/>
        <v>1</v>
      </c>
      <c r="F20" s="92">
        <f t="shared" si="3"/>
        <v>11</v>
      </c>
      <c r="G20" s="92">
        <f t="shared" si="3"/>
        <v>37</v>
      </c>
      <c r="H20" s="92">
        <f t="shared" si="3"/>
        <v>7</v>
      </c>
      <c r="I20" s="92">
        <f t="shared" si="3"/>
        <v>0</v>
      </c>
      <c r="J20" s="92">
        <f t="shared" si="3"/>
        <v>2</v>
      </c>
      <c r="K20" s="92">
        <f t="shared" si="3"/>
        <v>0</v>
      </c>
      <c r="L20" s="92">
        <f t="shared" si="3"/>
        <v>2</v>
      </c>
      <c r="M20" s="180">
        <f t="shared" si="3"/>
        <v>0</v>
      </c>
      <c r="N20" s="92">
        <f t="shared" si="3"/>
        <v>0</v>
      </c>
      <c r="O20" s="180">
        <f t="shared" si="3"/>
        <v>5</v>
      </c>
      <c r="P20" s="92">
        <f t="shared" si="3"/>
        <v>25</v>
      </c>
      <c r="Q20" s="93">
        <f>SUM(Q14:Q19)</f>
        <v>144</v>
      </c>
    </row>
    <row r="21" spans="1:17" x14ac:dyDescent="0.25">
      <c r="J21" s="8"/>
      <c r="K21" s="8"/>
      <c r="L21" s="8"/>
      <c r="M21" s="8"/>
      <c r="N21" s="8"/>
      <c r="O21" s="8"/>
      <c r="P21" s="8"/>
      <c r="Q21" s="8"/>
    </row>
  </sheetData>
  <mergeCells count="1">
    <mergeCell ref="A1:Q1"/>
  </mergeCells>
  <pageMargins left="0.75" right="0.75" top="1" bottom="1" header="0.4921259845" footer="0.4921259845"/>
  <pageSetup paperSize="9" scale="6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6"/>
  <sheetViews>
    <sheetView zoomScaleNormal="100" zoomScaleSheetLayoutView="100" workbookViewId="0">
      <pane xSplit="18870" topLeftCell="L1" activePane="topRight"/>
      <selection sqref="A1:D1"/>
      <selection pane="topRight" activeCell="E4" sqref="E4"/>
    </sheetView>
  </sheetViews>
  <sheetFormatPr defaultRowHeight="15.75" x14ac:dyDescent="0.25"/>
  <cols>
    <col min="1" max="1" width="22.5" customWidth="1"/>
    <col min="2" max="5" width="13.375" customWidth="1"/>
  </cols>
  <sheetData>
    <row r="1" spans="1:10" ht="38.25" customHeight="1" x14ac:dyDescent="0.3">
      <c r="A1" s="428" t="s">
        <v>266</v>
      </c>
      <c r="B1" s="428"/>
      <c r="C1" s="428"/>
      <c r="D1" s="428"/>
      <c r="E1" s="10"/>
      <c r="F1" s="10"/>
      <c r="G1" s="10"/>
      <c r="H1" s="10"/>
    </row>
    <row r="2" spans="1:10" s="184" customFormat="1" ht="19.5" thickBot="1" x14ac:dyDescent="0.35">
      <c r="A2" s="183" t="s">
        <v>265</v>
      </c>
      <c r="B2" s="186"/>
      <c r="C2" s="186"/>
      <c r="D2" s="186"/>
      <c r="E2" s="186"/>
      <c r="F2" s="186"/>
      <c r="G2" s="186"/>
      <c r="H2" s="186"/>
    </row>
    <row r="3" spans="1:10" ht="16.5" thickBot="1" x14ac:dyDescent="0.3">
      <c r="A3" s="57" t="s">
        <v>267</v>
      </c>
      <c r="B3" s="38" t="s">
        <v>268</v>
      </c>
      <c r="C3" s="38" t="s">
        <v>269</v>
      </c>
      <c r="D3" s="55" t="s">
        <v>270</v>
      </c>
      <c r="E3" s="188" t="s">
        <v>271</v>
      </c>
      <c r="F3" s="6"/>
      <c r="G3" s="1"/>
      <c r="H3" s="1"/>
    </row>
    <row r="4" spans="1:10" x14ac:dyDescent="0.25">
      <c r="A4" s="25"/>
      <c r="B4" s="25"/>
      <c r="C4" s="25"/>
      <c r="D4" s="25"/>
      <c r="E4" s="182"/>
    </row>
    <row r="5" spans="1:10" x14ac:dyDescent="0.25">
      <c r="A5" s="244"/>
      <c r="B5" s="244"/>
      <c r="C5" s="244"/>
      <c r="D5" s="244"/>
      <c r="E5" s="313"/>
      <c r="J5" s="4"/>
    </row>
    <row r="6" spans="1:10" x14ac:dyDescent="0.25">
      <c r="A6" s="244"/>
      <c r="B6" s="244"/>
      <c r="C6" s="244"/>
      <c r="D6" s="244"/>
      <c r="E6" s="313"/>
      <c r="J6" s="4"/>
    </row>
    <row r="7" spans="1:10" x14ac:dyDescent="0.25">
      <c r="A7" s="244"/>
      <c r="B7" s="244"/>
      <c r="C7" s="244"/>
      <c r="D7" s="244"/>
      <c r="E7" s="313"/>
      <c r="J7" s="4"/>
    </row>
    <row r="8" spans="1:10" x14ac:dyDescent="0.25">
      <c r="A8" s="244"/>
      <c r="B8" s="244"/>
      <c r="C8" s="244"/>
      <c r="D8" s="244"/>
      <c r="E8" s="313"/>
      <c r="J8" s="4"/>
    </row>
    <row r="9" spans="1:10" x14ac:dyDescent="0.25">
      <c r="A9" s="244"/>
      <c r="B9" s="244"/>
      <c r="C9" s="244"/>
      <c r="D9" s="244"/>
      <c r="E9" s="313"/>
      <c r="J9" s="4"/>
    </row>
    <row r="10" spans="1:10" x14ac:dyDescent="0.25">
      <c r="A10" s="245" t="s">
        <v>57</v>
      </c>
      <c r="B10" s="245">
        <f>SUM(B4:B9)</f>
        <v>0</v>
      </c>
      <c r="C10" s="245">
        <f>SUM(C4:C9)</f>
        <v>0</v>
      </c>
      <c r="D10" s="245">
        <f>SUM(D4:D9)</f>
        <v>0</v>
      </c>
      <c r="E10" s="314">
        <f>SUM(E4:E9)</f>
        <v>0</v>
      </c>
      <c r="J10" s="4"/>
    </row>
    <row r="11" spans="1:10" x14ac:dyDescent="0.25">
      <c r="J11" s="4"/>
    </row>
    <row r="12" spans="1:10" s="184" customFormat="1" ht="16.5" thickBot="1" x14ac:dyDescent="0.3">
      <c r="A12" s="183" t="s">
        <v>272</v>
      </c>
      <c r="J12" s="187"/>
    </row>
    <row r="13" spans="1:10" ht="16.5" thickBot="1" x14ac:dyDescent="0.3">
      <c r="A13" s="57" t="s">
        <v>267</v>
      </c>
      <c r="B13" s="38" t="s">
        <v>269</v>
      </c>
      <c r="C13" s="38" t="s">
        <v>273</v>
      </c>
      <c r="D13" s="55" t="s">
        <v>274</v>
      </c>
      <c r="J13" s="4"/>
    </row>
    <row r="14" spans="1:10" x14ac:dyDescent="0.25">
      <c r="A14" s="25"/>
      <c r="B14" s="25"/>
      <c r="C14" s="25"/>
      <c r="D14" s="25"/>
      <c r="J14" s="4"/>
    </row>
    <row r="15" spans="1:10" x14ac:dyDescent="0.25">
      <c r="A15" s="244"/>
      <c r="B15" s="244"/>
      <c r="C15" s="244"/>
      <c r="D15" s="244"/>
      <c r="J15" s="4"/>
    </row>
    <row r="16" spans="1:10" x14ac:dyDescent="0.25">
      <c r="A16" s="244"/>
      <c r="B16" s="244"/>
      <c r="C16" s="244"/>
      <c r="D16" s="244"/>
      <c r="J16" s="4"/>
    </row>
    <row r="17" spans="1:10" x14ac:dyDescent="0.25">
      <c r="A17" s="244"/>
      <c r="B17" s="244"/>
      <c r="C17" s="244"/>
      <c r="D17" s="244"/>
      <c r="J17" s="4"/>
    </row>
    <row r="18" spans="1:10" x14ac:dyDescent="0.25">
      <c r="A18" s="244"/>
      <c r="B18" s="244"/>
      <c r="C18" s="244"/>
      <c r="D18" s="244"/>
      <c r="J18" s="4"/>
    </row>
    <row r="19" spans="1:10" x14ac:dyDescent="0.25">
      <c r="A19" s="244"/>
      <c r="B19" s="244"/>
      <c r="C19" s="244"/>
      <c r="D19" s="244"/>
      <c r="J19" s="4"/>
    </row>
    <row r="20" spans="1:10" x14ac:dyDescent="0.25">
      <c r="A20" s="245" t="s">
        <v>57</v>
      </c>
      <c r="B20" s="245">
        <f>SUM(B14:B19)</f>
        <v>0</v>
      </c>
      <c r="C20" s="245">
        <f>SUM(C14:C19)</f>
        <v>0</v>
      </c>
      <c r="D20" s="245">
        <f>SUM(D14:D19)</f>
        <v>0</v>
      </c>
      <c r="J20" s="4"/>
    </row>
    <row r="21" spans="1:10" x14ac:dyDescent="0.25">
      <c r="J21" s="4"/>
    </row>
    <row r="22" spans="1:10" x14ac:dyDescent="0.25">
      <c r="J22" s="4"/>
    </row>
    <row r="23" spans="1:10" x14ac:dyDescent="0.25">
      <c r="J23" s="4"/>
    </row>
    <row r="24" spans="1:10" x14ac:dyDescent="0.25">
      <c r="J24" s="4"/>
    </row>
    <row r="25" spans="1:10" x14ac:dyDescent="0.25">
      <c r="J25" s="4"/>
    </row>
    <row r="26" spans="1:10" x14ac:dyDescent="0.25">
      <c r="J26" s="4"/>
    </row>
    <row r="27" spans="1:10" x14ac:dyDescent="0.25">
      <c r="J27" s="4"/>
    </row>
    <row r="28" spans="1:10" x14ac:dyDescent="0.25">
      <c r="J28" s="4"/>
    </row>
    <row r="29" spans="1:10" x14ac:dyDescent="0.25">
      <c r="J29" s="4"/>
    </row>
    <row r="30" spans="1:10" x14ac:dyDescent="0.25">
      <c r="J30" s="4"/>
    </row>
    <row r="31" spans="1:10" x14ac:dyDescent="0.25">
      <c r="J31" s="4"/>
    </row>
    <row r="32" spans="1:10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5"/>
    </row>
  </sheetData>
  <mergeCells count="1">
    <mergeCell ref="A1:D1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topLeftCell="A12" workbookViewId="0">
      <selection activeCell="B12" sqref="B12:F12"/>
    </sheetView>
  </sheetViews>
  <sheetFormatPr defaultRowHeight="15.75" x14ac:dyDescent="0.25"/>
  <cols>
    <col min="1" max="1" width="12.125" style="68" customWidth="1"/>
    <col min="2" max="2" width="26.625" style="68" customWidth="1"/>
    <col min="3" max="5" width="8" style="68" customWidth="1"/>
    <col min="6" max="6" width="11.5" style="68" customWidth="1"/>
    <col min="7" max="8" width="8" style="68" customWidth="1"/>
    <col min="9" max="9" width="7.75" style="68" customWidth="1"/>
    <col min="11" max="11" width="9.75" customWidth="1"/>
    <col min="257" max="257" width="12.125" customWidth="1"/>
    <col min="258" max="264" width="8" customWidth="1"/>
    <col min="265" max="265" width="7.75" customWidth="1"/>
    <col min="267" max="267" width="9.75" customWidth="1"/>
    <col min="513" max="513" width="12.125" customWidth="1"/>
    <col min="514" max="520" width="8" customWidth="1"/>
    <col min="521" max="521" width="7.75" customWidth="1"/>
    <col min="523" max="523" width="9.75" customWidth="1"/>
    <col min="769" max="769" width="12.125" customWidth="1"/>
    <col min="770" max="776" width="8" customWidth="1"/>
    <col min="777" max="777" width="7.75" customWidth="1"/>
    <col min="779" max="779" width="9.75" customWidth="1"/>
    <col min="1025" max="1025" width="12.125" customWidth="1"/>
    <col min="1026" max="1032" width="8" customWidth="1"/>
    <col min="1033" max="1033" width="7.75" customWidth="1"/>
    <col min="1035" max="1035" width="9.75" customWidth="1"/>
    <col min="1281" max="1281" width="12.125" customWidth="1"/>
    <col min="1282" max="1288" width="8" customWidth="1"/>
    <col min="1289" max="1289" width="7.75" customWidth="1"/>
    <col min="1291" max="1291" width="9.75" customWidth="1"/>
    <col min="1537" max="1537" width="12.125" customWidth="1"/>
    <col min="1538" max="1544" width="8" customWidth="1"/>
    <col min="1545" max="1545" width="7.75" customWidth="1"/>
    <col min="1547" max="1547" width="9.75" customWidth="1"/>
    <col min="1793" max="1793" width="12.125" customWidth="1"/>
    <col min="1794" max="1800" width="8" customWidth="1"/>
    <col min="1801" max="1801" width="7.75" customWidth="1"/>
    <col min="1803" max="1803" width="9.75" customWidth="1"/>
    <col min="2049" max="2049" width="12.125" customWidth="1"/>
    <col min="2050" max="2056" width="8" customWidth="1"/>
    <col min="2057" max="2057" width="7.75" customWidth="1"/>
    <col min="2059" max="2059" width="9.75" customWidth="1"/>
    <col min="2305" max="2305" width="12.125" customWidth="1"/>
    <col min="2306" max="2312" width="8" customWidth="1"/>
    <col min="2313" max="2313" width="7.75" customWidth="1"/>
    <col min="2315" max="2315" width="9.75" customWidth="1"/>
    <col min="2561" max="2561" width="12.125" customWidth="1"/>
    <col min="2562" max="2568" width="8" customWidth="1"/>
    <col min="2569" max="2569" width="7.75" customWidth="1"/>
    <col min="2571" max="2571" width="9.75" customWidth="1"/>
    <col min="2817" max="2817" width="12.125" customWidth="1"/>
    <col min="2818" max="2824" width="8" customWidth="1"/>
    <col min="2825" max="2825" width="7.75" customWidth="1"/>
    <col min="2827" max="2827" width="9.75" customWidth="1"/>
    <col min="3073" max="3073" width="12.125" customWidth="1"/>
    <col min="3074" max="3080" width="8" customWidth="1"/>
    <col min="3081" max="3081" width="7.75" customWidth="1"/>
    <col min="3083" max="3083" width="9.75" customWidth="1"/>
    <col min="3329" max="3329" width="12.125" customWidth="1"/>
    <col min="3330" max="3336" width="8" customWidth="1"/>
    <col min="3337" max="3337" width="7.75" customWidth="1"/>
    <col min="3339" max="3339" width="9.75" customWidth="1"/>
    <col min="3585" max="3585" width="12.125" customWidth="1"/>
    <col min="3586" max="3592" width="8" customWidth="1"/>
    <col min="3593" max="3593" width="7.75" customWidth="1"/>
    <col min="3595" max="3595" width="9.75" customWidth="1"/>
    <col min="3841" max="3841" width="12.125" customWidth="1"/>
    <col min="3842" max="3848" width="8" customWidth="1"/>
    <col min="3849" max="3849" width="7.75" customWidth="1"/>
    <col min="3851" max="3851" width="9.75" customWidth="1"/>
    <col min="4097" max="4097" width="12.125" customWidth="1"/>
    <col min="4098" max="4104" width="8" customWidth="1"/>
    <col min="4105" max="4105" width="7.75" customWidth="1"/>
    <col min="4107" max="4107" width="9.75" customWidth="1"/>
    <col min="4353" max="4353" width="12.125" customWidth="1"/>
    <col min="4354" max="4360" width="8" customWidth="1"/>
    <col min="4361" max="4361" width="7.75" customWidth="1"/>
    <col min="4363" max="4363" width="9.75" customWidth="1"/>
    <col min="4609" max="4609" width="12.125" customWidth="1"/>
    <col min="4610" max="4616" width="8" customWidth="1"/>
    <col min="4617" max="4617" width="7.75" customWidth="1"/>
    <col min="4619" max="4619" width="9.75" customWidth="1"/>
    <col min="4865" max="4865" width="12.125" customWidth="1"/>
    <col min="4866" max="4872" width="8" customWidth="1"/>
    <col min="4873" max="4873" width="7.75" customWidth="1"/>
    <col min="4875" max="4875" width="9.75" customWidth="1"/>
    <col min="5121" max="5121" width="12.125" customWidth="1"/>
    <col min="5122" max="5128" width="8" customWidth="1"/>
    <col min="5129" max="5129" width="7.75" customWidth="1"/>
    <col min="5131" max="5131" width="9.75" customWidth="1"/>
    <col min="5377" max="5377" width="12.125" customWidth="1"/>
    <col min="5378" max="5384" width="8" customWidth="1"/>
    <col min="5385" max="5385" width="7.75" customWidth="1"/>
    <col min="5387" max="5387" width="9.75" customWidth="1"/>
    <col min="5633" max="5633" width="12.125" customWidth="1"/>
    <col min="5634" max="5640" width="8" customWidth="1"/>
    <col min="5641" max="5641" width="7.75" customWidth="1"/>
    <col min="5643" max="5643" width="9.75" customWidth="1"/>
    <col min="5889" max="5889" width="12.125" customWidth="1"/>
    <col min="5890" max="5896" width="8" customWidth="1"/>
    <col min="5897" max="5897" width="7.75" customWidth="1"/>
    <col min="5899" max="5899" width="9.75" customWidth="1"/>
    <col min="6145" max="6145" width="12.125" customWidth="1"/>
    <col min="6146" max="6152" width="8" customWidth="1"/>
    <col min="6153" max="6153" width="7.75" customWidth="1"/>
    <col min="6155" max="6155" width="9.75" customWidth="1"/>
    <col min="6401" max="6401" width="12.125" customWidth="1"/>
    <col min="6402" max="6408" width="8" customWidth="1"/>
    <col min="6409" max="6409" width="7.75" customWidth="1"/>
    <col min="6411" max="6411" width="9.75" customWidth="1"/>
    <col min="6657" max="6657" width="12.125" customWidth="1"/>
    <col min="6658" max="6664" width="8" customWidth="1"/>
    <col min="6665" max="6665" width="7.75" customWidth="1"/>
    <col min="6667" max="6667" width="9.75" customWidth="1"/>
    <col min="6913" max="6913" width="12.125" customWidth="1"/>
    <col min="6914" max="6920" width="8" customWidth="1"/>
    <col min="6921" max="6921" width="7.75" customWidth="1"/>
    <col min="6923" max="6923" width="9.75" customWidth="1"/>
    <col min="7169" max="7169" width="12.125" customWidth="1"/>
    <col min="7170" max="7176" width="8" customWidth="1"/>
    <col min="7177" max="7177" width="7.75" customWidth="1"/>
    <col min="7179" max="7179" width="9.75" customWidth="1"/>
    <col min="7425" max="7425" width="12.125" customWidth="1"/>
    <col min="7426" max="7432" width="8" customWidth="1"/>
    <col min="7433" max="7433" width="7.75" customWidth="1"/>
    <col min="7435" max="7435" width="9.75" customWidth="1"/>
    <col min="7681" max="7681" width="12.125" customWidth="1"/>
    <col min="7682" max="7688" width="8" customWidth="1"/>
    <col min="7689" max="7689" width="7.75" customWidth="1"/>
    <col min="7691" max="7691" width="9.75" customWidth="1"/>
    <col min="7937" max="7937" width="12.125" customWidth="1"/>
    <col min="7938" max="7944" width="8" customWidth="1"/>
    <col min="7945" max="7945" width="7.75" customWidth="1"/>
    <col min="7947" max="7947" width="9.75" customWidth="1"/>
    <col min="8193" max="8193" width="12.125" customWidth="1"/>
    <col min="8194" max="8200" width="8" customWidth="1"/>
    <col min="8201" max="8201" width="7.75" customWidth="1"/>
    <col min="8203" max="8203" width="9.75" customWidth="1"/>
    <col min="8449" max="8449" width="12.125" customWidth="1"/>
    <col min="8450" max="8456" width="8" customWidth="1"/>
    <col min="8457" max="8457" width="7.75" customWidth="1"/>
    <col min="8459" max="8459" width="9.75" customWidth="1"/>
    <col min="8705" max="8705" width="12.125" customWidth="1"/>
    <col min="8706" max="8712" width="8" customWidth="1"/>
    <col min="8713" max="8713" width="7.75" customWidth="1"/>
    <col min="8715" max="8715" width="9.75" customWidth="1"/>
    <col min="8961" max="8961" width="12.125" customWidth="1"/>
    <col min="8962" max="8968" width="8" customWidth="1"/>
    <col min="8969" max="8969" width="7.75" customWidth="1"/>
    <col min="8971" max="8971" width="9.75" customWidth="1"/>
    <col min="9217" max="9217" width="12.125" customWidth="1"/>
    <col min="9218" max="9224" width="8" customWidth="1"/>
    <col min="9225" max="9225" width="7.75" customWidth="1"/>
    <col min="9227" max="9227" width="9.75" customWidth="1"/>
    <col min="9473" max="9473" width="12.125" customWidth="1"/>
    <col min="9474" max="9480" width="8" customWidth="1"/>
    <col min="9481" max="9481" width="7.75" customWidth="1"/>
    <col min="9483" max="9483" width="9.75" customWidth="1"/>
    <col min="9729" max="9729" width="12.125" customWidth="1"/>
    <col min="9730" max="9736" width="8" customWidth="1"/>
    <col min="9737" max="9737" width="7.75" customWidth="1"/>
    <col min="9739" max="9739" width="9.75" customWidth="1"/>
    <col min="9985" max="9985" width="12.125" customWidth="1"/>
    <col min="9986" max="9992" width="8" customWidth="1"/>
    <col min="9993" max="9993" width="7.75" customWidth="1"/>
    <col min="9995" max="9995" width="9.75" customWidth="1"/>
    <col min="10241" max="10241" width="12.125" customWidth="1"/>
    <col min="10242" max="10248" width="8" customWidth="1"/>
    <col min="10249" max="10249" width="7.75" customWidth="1"/>
    <col min="10251" max="10251" width="9.75" customWidth="1"/>
    <col min="10497" max="10497" width="12.125" customWidth="1"/>
    <col min="10498" max="10504" width="8" customWidth="1"/>
    <col min="10505" max="10505" width="7.75" customWidth="1"/>
    <col min="10507" max="10507" width="9.75" customWidth="1"/>
    <col min="10753" max="10753" width="12.125" customWidth="1"/>
    <col min="10754" max="10760" width="8" customWidth="1"/>
    <col min="10761" max="10761" width="7.75" customWidth="1"/>
    <col min="10763" max="10763" width="9.75" customWidth="1"/>
    <col min="11009" max="11009" width="12.125" customWidth="1"/>
    <col min="11010" max="11016" width="8" customWidth="1"/>
    <col min="11017" max="11017" width="7.75" customWidth="1"/>
    <col min="11019" max="11019" width="9.75" customWidth="1"/>
    <col min="11265" max="11265" width="12.125" customWidth="1"/>
    <col min="11266" max="11272" width="8" customWidth="1"/>
    <col min="11273" max="11273" width="7.75" customWidth="1"/>
    <col min="11275" max="11275" width="9.75" customWidth="1"/>
    <col min="11521" max="11521" width="12.125" customWidth="1"/>
    <col min="11522" max="11528" width="8" customWidth="1"/>
    <col min="11529" max="11529" width="7.75" customWidth="1"/>
    <col min="11531" max="11531" width="9.75" customWidth="1"/>
    <col min="11777" max="11777" width="12.125" customWidth="1"/>
    <col min="11778" max="11784" width="8" customWidth="1"/>
    <col min="11785" max="11785" width="7.75" customWidth="1"/>
    <col min="11787" max="11787" width="9.75" customWidth="1"/>
    <col min="12033" max="12033" width="12.125" customWidth="1"/>
    <col min="12034" max="12040" width="8" customWidth="1"/>
    <col min="12041" max="12041" width="7.75" customWidth="1"/>
    <col min="12043" max="12043" width="9.75" customWidth="1"/>
    <col min="12289" max="12289" width="12.125" customWidth="1"/>
    <col min="12290" max="12296" width="8" customWidth="1"/>
    <col min="12297" max="12297" width="7.75" customWidth="1"/>
    <col min="12299" max="12299" width="9.75" customWidth="1"/>
    <col min="12545" max="12545" width="12.125" customWidth="1"/>
    <col min="12546" max="12552" width="8" customWidth="1"/>
    <col min="12553" max="12553" width="7.75" customWidth="1"/>
    <col min="12555" max="12555" width="9.75" customWidth="1"/>
    <col min="12801" max="12801" width="12.125" customWidth="1"/>
    <col min="12802" max="12808" width="8" customWidth="1"/>
    <col min="12809" max="12809" width="7.75" customWidth="1"/>
    <col min="12811" max="12811" width="9.75" customWidth="1"/>
    <col min="13057" max="13057" width="12.125" customWidth="1"/>
    <col min="13058" max="13064" width="8" customWidth="1"/>
    <col min="13065" max="13065" width="7.75" customWidth="1"/>
    <col min="13067" max="13067" width="9.75" customWidth="1"/>
    <col min="13313" max="13313" width="12.125" customWidth="1"/>
    <col min="13314" max="13320" width="8" customWidth="1"/>
    <col min="13321" max="13321" width="7.75" customWidth="1"/>
    <col min="13323" max="13323" width="9.75" customWidth="1"/>
    <col min="13569" max="13569" width="12.125" customWidth="1"/>
    <col min="13570" max="13576" width="8" customWidth="1"/>
    <col min="13577" max="13577" width="7.75" customWidth="1"/>
    <col min="13579" max="13579" width="9.75" customWidth="1"/>
    <col min="13825" max="13825" width="12.125" customWidth="1"/>
    <col min="13826" max="13832" width="8" customWidth="1"/>
    <col min="13833" max="13833" width="7.75" customWidth="1"/>
    <col min="13835" max="13835" width="9.75" customWidth="1"/>
    <col min="14081" max="14081" width="12.125" customWidth="1"/>
    <col min="14082" max="14088" width="8" customWidth="1"/>
    <col min="14089" max="14089" width="7.75" customWidth="1"/>
    <col min="14091" max="14091" width="9.75" customWidth="1"/>
    <col min="14337" max="14337" width="12.125" customWidth="1"/>
    <col min="14338" max="14344" width="8" customWidth="1"/>
    <col min="14345" max="14345" width="7.75" customWidth="1"/>
    <col min="14347" max="14347" width="9.75" customWidth="1"/>
    <col min="14593" max="14593" width="12.125" customWidth="1"/>
    <col min="14594" max="14600" width="8" customWidth="1"/>
    <col min="14601" max="14601" width="7.75" customWidth="1"/>
    <col min="14603" max="14603" width="9.75" customWidth="1"/>
    <col min="14849" max="14849" width="12.125" customWidth="1"/>
    <col min="14850" max="14856" width="8" customWidth="1"/>
    <col min="14857" max="14857" width="7.75" customWidth="1"/>
    <col min="14859" max="14859" width="9.75" customWidth="1"/>
    <col min="15105" max="15105" width="12.125" customWidth="1"/>
    <col min="15106" max="15112" width="8" customWidth="1"/>
    <col min="15113" max="15113" width="7.75" customWidth="1"/>
    <col min="15115" max="15115" width="9.75" customWidth="1"/>
    <col min="15361" max="15361" width="12.125" customWidth="1"/>
    <col min="15362" max="15368" width="8" customWidth="1"/>
    <col min="15369" max="15369" width="7.75" customWidth="1"/>
    <col min="15371" max="15371" width="9.75" customWidth="1"/>
    <col min="15617" max="15617" width="12.125" customWidth="1"/>
    <col min="15618" max="15624" width="8" customWidth="1"/>
    <col min="15625" max="15625" width="7.75" customWidth="1"/>
    <col min="15627" max="15627" width="9.75" customWidth="1"/>
    <col min="15873" max="15873" width="12.125" customWidth="1"/>
    <col min="15874" max="15880" width="8" customWidth="1"/>
    <col min="15881" max="15881" width="7.75" customWidth="1"/>
    <col min="15883" max="15883" width="9.75" customWidth="1"/>
    <col min="16129" max="16129" width="12.125" customWidth="1"/>
    <col min="16130" max="16136" width="8" customWidth="1"/>
    <col min="16137" max="16137" width="7.75" customWidth="1"/>
    <col min="16139" max="16139" width="9.75" customWidth="1"/>
  </cols>
  <sheetData>
    <row r="1" spans="1:20" x14ac:dyDescent="0.25">
      <c r="A1" s="85" t="s">
        <v>1</v>
      </c>
      <c r="B1" s="86"/>
      <c r="C1" s="86"/>
      <c r="D1" s="86"/>
      <c r="E1" s="86"/>
      <c r="F1" s="86"/>
    </row>
    <row r="2" spans="1:20" ht="20.100000000000001" customHeight="1" x14ac:dyDescent="0.25">
      <c r="A2" s="84" t="s">
        <v>2</v>
      </c>
      <c r="B2" s="345" t="s">
        <v>3</v>
      </c>
      <c r="C2" s="345"/>
      <c r="D2" s="345"/>
      <c r="E2" s="345"/>
      <c r="F2" s="345"/>
      <c r="G2" s="70"/>
      <c r="H2" s="70"/>
      <c r="I2" s="69"/>
      <c r="J2" s="71"/>
      <c r="K2" s="71"/>
    </row>
    <row r="3" spans="1:20" ht="20.100000000000001" customHeight="1" x14ac:dyDescent="0.25">
      <c r="A3" s="84" t="s">
        <v>4</v>
      </c>
      <c r="B3" s="344" t="s">
        <v>5</v>
      </c>
      <c r="C3" s="344"/>
      <c r="D3" s="344"/>
      <c r="E3" s="344"/>
      <c r="F3" s="344"/>
      <c r="G3" s="69"/>
      <c r="H3" s="69"/>
      <c r="I3" s="69"/>
      <c r="J3" s="71"/>
      <c r="K3" s="71"/>
    </row>
    <row r="4" spans="1:20" ht="21" customHeight="1" x14ac:dyDescent="0.25">
      <c r="A4" s="84" t="s">
        <v>6</v>
      </c>
      <c r="B4" s="346" t="s">
        <v>7</v>
      </c>
      <c r="C4" s="346"/>
      <c r="D4" s="346"/>
      <c r="E4" s="346"/>
      <c r="F4" s="346"/>
    </row>
    <row r="5" spans="1:20" ht="34.5" customHeight="1" x14ac:dyDescent="0.25">
      <c r="A5" s="84" t="s">
        <v>8</v>
      </c>
      <c r="B5" s="334" t="s">
        <v>9</v>
      </c>
      <c r="C5" s="334"/>
      <c r="D5" s="334"/>
      <c r="E5" s="334"/>
      <c r="F5" s="334"/>
      <c r="G5" s="69"/>
      <c r="H5" s="69"/>
      <c r="I5" s="69"/>
      <c r="J5" s="71"/>
      <c r="K5" s="71"/>
    </row>
    <row r="6" spans="1:20" ht="24.75" customHeight="1" x14ac:dyDescent="0.25">
      <c r="A6" s="84" t="s">
        <v>10</v>
      </c>
      <c r="B6" s="344" t="s">
        <v>11</v>
      </c>
      <c r="C6" s="344"/>
      <c r="D6" s="344"/>
      <c r="E6" s="344"/>
      <c r="F6" s="344"/>
      <c r="G6" s="69"/>
      <c r="H6" s="69"/>
      <c r="I6" s="69"/>
      <c r="J6" s="71"/>
      <c r="K6" s="71"/>
    </row>
    <row r="7" spans="1:20" ht="20.100000000000001" customHeight="1" x14ac:dyDescent="0.25">
      <c r="A7" s="84" t="s">
        <v>12</v>
      </c>
      <c r="B7" s="344" t="s">
        <v>13</v>
      </c>
      <c r="C7" s="344"/>
      <c r="D7" s="344"/>
      <c r="E7" s="344"/>
      <c r="F7" s="344"/>
      <c r="G7" s="69"/>
      <c r="H7" s="69"/>
      <c r="I7" s="69"/>
      <c r="J7" s="71"/>
      <c r="K7" s="71"/>
    </row>
    <row r="8" spans="1:20" ht="20.100000000000001" customHeight="1" x14ac:dyDescent="0.25">
      <c r="A8" s="84" t="s">
        <v>14</v>
      </c>
      <c r="B8" s="344" t="s">
        <v>15</v>
      </c>
      <c r="C8" s="344"/>
      <c r="D8" s="344"/>
      <c r="E8" s="344"/>
      <c r="F8" s="344"/>
      <c r="G8" s="69"/>
      <c r="H8" s="69"/>
      <c r="I8" s="69"/>
      <c r="J8" s="71"/>
      <c r="K8" s="71"/>
    </row>
    <row r="9" spans="1:20" ht="37.5" customHeight="1" x14ac:dyDescent="0.25">
      <c r="A9" s="84" t="s">
        <v>16</v>
      </c>
      <c r="B9" s="334" t="s">
        <v>17</v>
      </c>
      <c r="C9" s="334"/>
      <c r="D9" s="334"/>
      <c r="E9" s="334"/>
      <c r="F9" s="334"/>
      <c r="G9" s="69"/>
      <c r="H9" s="69"/>
      <c r="I9" s="69"/>
      <c r="J9" s="71"/>
      <c r="K9" s="71"/>
    </row>
    <row r="10" spans="1:20" ht="37.5" customHeight="1" x14ac:dyDescent="0.25">
      <c r="A10" s="84" t="s">
        <v>18</v>
      </c>
      <c r="B10" s="334" t="s">
        <v>19</v>
      </c>
      <c r="C10" s="334"/>
      <c r="D10" s="334"/>
      <c r="E10" s="334"/>
      <c r="F10" s="334"/>
      <c r="G10" s="69"/>
      <c r="H10" s="69"/>
      <c r="I10" s="69"/>
      <c r="J10" s="71"/>
      <c r="K10" s="71"/>
    </row>
    <row r="11" spans="1:20" ht="20.100000000000001" customHeight="1" x14ac:dyDescent="0.25">
      <c r="A11" s="84" t="s">
        <v>20</v>
      </c>
      <c r="B11" s="344" t="s">
        <v>21</v>
      </c>
      <c r="C11" s="344"/>
      <c r="D11" s="344"/>
      <c r="E11" s="344"/>
      <c r="F11" s="344"/>
      <c r="G11" s="72"/>
      <c r="H11" s="72"/>
      <c r="I11" s="72"/>
      <c r="J11" s="72"/>
      <c r="K11" s="72"/>
    </row>
    <row r="12" spans="1:20" ht="20.100000000000001" customHeight="1" x14ac:dyDescent="0.25">
      <c r="A12" s="84" t="s">
        <v>22</v>
      </c>
      <c r="B12" s="334" t="s">
        <v>23</v>
      </c>
      <c r="C12" s="334"/>
      <c r="D12" s="334"/>
      <c r="E12" s="334"/>
      <c r="F12" s="334"/>
      <c r="G12" s="72"/>
      <c r="H12" s="72"/>
      <c r="I12" s="72"/>
      <c r="J12" s="72"/>
      <c r="K12" s="72"/>
    </row>
    <row r="13" spans="1:20" ht="18.75" customHeight="1" x14ac:dyDescent="0.25">
      <c r="A13" s="84" t="s">
        <v>24</v>
      </c>
      <c r="B13" s="334" t="s">
        <v>25</v>
      </c>
      <c r="C13" s="334"/>
      <c r="D13" s="334"/>
      <c r="E13" s="334"/>
      <c r="F13" s="334"/>
      <c r="G13" s="72"/>
      <c r="H13" s="72"/>
      <c r="I13" s="72"/>
      <c r="J13" s="71"/>
      <c r="K13" s="71"/>
    </row>
    <row r="14" spans="1:20" ht="23.25" customHeight="1" x14ac:dyDescent="0.25">
      <c r="A14" s="84" t="s">
        <v>26</v>
      </c>
      <c r="B14" s="342" t="s">
        <v>27</v>
      </c>
      <c r="C14" s="342"/>
      <c r="D14" s="342"/>
      <c r="E14" s="342"/>
      <c r="F14" s="342"/>
      <c r="G14" s="73"/>
      <c r="H14" s="73"/>
      <c r="I14" s="73"/>
      <c r="J14" s="73"/>
      <c r="K14" s="73"/>
    </row>
    <row r="15" spans="1:20" ht="32.25" customHeight="1" x14ac:dyDescent="0.25">
      <c r="A15" s="84" t="s">
        <v>28</v>
      </c>
      <c r="B15" s="343" t="s">
        <v>29</v>
      </c>
      <c r="C15" s="343"/>
      <c r="D15" s="343"/>
      <c r="E15" s="343"/>
      <c r="F15" s="343"/>
      <c r="G15" s="69"/>
      <c r="H15" s="69"/>
      <c r="I15" s="69"/>
      <c r="J15" s="69"/>
      <c r="K15" s="69"/>
    </row>
    <row r="16" spans="1:20" ht="33.75" customHeight="1" x14ac:dyDescent="0.25">
      <c r="A16" s="84" t="s">
        <v>30</v>
      </c>
      <c r="B16" s="335" t="s">
        <v>31</v>
      </c>
      <c r="C16" s="335"/>
      <c r="D16" s="335"/>
      <c r="E16" s="335"/>
      <c r="F16" s="335"/>
      <c r="G16" s="74"/>
      <c r="H16" s="74"/>
      <c r="I16" s="74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11" ht="22.5" customHeight="1" x14ac:dyDescent="0.25">
      <c r="A17" s="84" t="s">
        <v>32</v>
      </c>
      <c r="B17" s="335" t="s">
        <v>33</v>
      </c>
      <c r="C17" s="335"/>
      <c r="D17" s="335"/>
      <c r="E17" s="335"/>
      <c r="F17" s="335"/>
      <c r="G17" s="74"/>
      <c r="H17" s="74"/>
      <c r="I17" s="74"/>
      <c r="J17" s="74"/>
      <c r="K17" s="74"/>
    </row>
    <row r="18" spans="1:11" ht="20.100000000000001" customHeight="1" x14ac:dyDescent="0.25">
      <c r="A18" s="84" t="s">
        <v>34</v>
      </c>
      <c r="B18" s="335" t="s">
        <v>35</v>
      </c>
      <c r="C18" s="335"/>
      <c r="D18" s="335"/>
      <c r="E18" s="335"/>
      <c r="F18" s="335"/>
      <c r="G18" s="74"/>
      <c r="H18" s="74"/>
      <c r="I18" s="74"/>
      <c r="J18" s="76"/>
      <c r="K18" s="76"/>
    </row>
    <row r="19" spans="1:11" ht="24.75" customHeight="1" x14ac:dyDescent="0.25">
      <c r="A19" s="84" t="s">
        <v>36</v>
      </c>
      <c r="B19" s="336" t="s">
        <v>37</v>
      </c>
      <c r="C19" s="336"/>
      <c r="D19" s="336"/>
      <c r="E19" s="336"/>
      <c r="F19" s="336"/>
      <c r="G19" s="81"/>
      <c r="H19" s="81"/>
      <c r="I19" s="81"/>
      <c r="J19" s="77"/>
      <c r="K19" s="77"/>
    </row>
    <row r="20" spans="1:11" ht="42" customHeight="1" x14ac:dyDescent="0.25">
      <c r="A20" s="84" t="s">
        <v>38</v>
      </c>
      <c r="B20" s="337" t="s">
        <v>39</v>
      </c>
      <c r="C20" s="337"/>
      <c r="D20" s="337"/>
      <c r="E20" s="337"/>
      <c r="F20" s="337"/>
      <c r="G20" s="82"/>
      <c r="H20" s="82"/>
      <c r="I20" s="82"/>
      <c r="J20" s="78"/>
      <c r="K20" s="78"/>
    </row>
    <row r="21" spans="1:11" ht="34.5" customHeight="1" x14ac:dyDescent="0.25">
      <c r="A21" s="84" t="s">
        <v>40</v>
      </c>
      <c r="B21" s="336" t="s">
        <v>41</v>
      </c>
      <c r="C21" s="336"/>
      <c r="D21" s="336"/>
      <c r="E21" s="336"/>
      <c r="F21" s="336"/>
      <c r="G21" s="81"/>
      <c r="H21" s="81"/>
      <c r="I21" s="81"/>
      <c r="J21" s="77"/>
      <c r="K21" s="77"/>
    </row>
    <row r="22" spans="1:11" ht="35.25" customHeight="1" x14ac:dyDescent="0.25">
      <c r="A22" s="84" t="s">
        <v>42</v>
      </c>
      <c r="B22" s="336" t="s">
        <v>43</v>
      </c>
      <c r="C22" s="336"/>
      <c r="D22" s="336"/>
      <c r="E22" s="336"/>
      <c r="F22" s="336"/>
      <c r="G22" s="81"/>
      <c r="H22" s="81"/>
      <c r="I22" s="81"/>
      <c r="J22" s="77"/>
      <c r="K22" s="77"/>
    </row>
    <row r="23" spans="1:11" ht="20.100000000000001" customHeight="1" x14ac:dyDescent="0.25">
      <c r="A23" s="84" t="s">
        <v>44</v>
      </c>
      <c r="B23" s="340" t="s">
        <v>45</v>
      </c>
      <c r="C23" s="340"/>
      <c r="D23" s="340"/>
      <c r="E23" s="340"/>
      <c r="F23" s="340"/>
      <c r="G23" s="83"/>
      <c r="H23" s="83"/>
      <c r="I23" s="83"/>
      <c r="J23" s="79"/>
      <c r="K23" s="79"/>
    </row>
    <row r="24" spans="1:11" ht="20.100000000000001" customHeight="1" x14ac:dyDescent="0.25">
      <c r="A24" s="84" t="s">
        <v>46</v>
      </c>
      <c r="B24" s="341" t="s">
        <v>47</v>
      </c>
      <c r="C24" s="341"/>
      <c r="D24" s="341"/>
      <c r="E24" s="341"/>
      <c r="F24" s="341"/>
      <c r="G24" s="69"/>
      <c r="H24" s="69"/>
      <c r="I24" s="69"/>
      <c r="J24" s="71"/>
      <c r="K24" s="71"/>
    </row>
    <row r="25" spans="1:11" ht="20.100000000000001" customHeight="1" x14ac:dyDescent="0.25">
      <c r="A25" s="84" t="s">
        <v>48</v>
      </c>
      <c r="B25" s="339" t="s">
        <v>49</v>
      </c>
      <c r="C25" s="339"/>
      <c r="D25" s="339"/>
      <c r="E25" s="339"/>
      <c r="F25" s="339"/>
      <c r="G25" s="69"/>
      <c r="H25" s="69"/>
      <c r="I25" s="69"/>
      <c r="J25" s="71"/>
      <c r="K25" s="71"/>
    </row>
    <row r="26" spans="1:11" ht="47.25" customHeight="1" x14ac:dyDescent="0.25">
      <c r="A26" s="70" t="s">
        <v>50</v>
      </c>
      <c r="B26" s="338" t="s">
        <v>51</v>
      </c>
      <c r="C26" s="338"/>
      <c r="D26" s="338"/>
      <c r="E26" s="338"/>
      <c r="F26" s="338"/>
      <c r="G26" s="177"/>
    </row>
    <row r="27" spans="1:11" x14ac:dyDescent="0.25">
      <c r="A27" s="70"/>
      <c r="B27" s="333"/>
      <c r="C27" s="333"/>
      <c r="D27" s="333"/>
      <c r="E27" s="333"/>
      <c r="F27" s="333"/>
    </row>
  </sheetData>
  <mergeCells count="26"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27:F27"/>
    <mergeCell ref="B12:F12"/>
    <mergeCell ref="B17:F17"/>
    <mergeCell ref="B18:F18"/>
    <mergeCell ref="B19:F19"/>
    <mergeCell ref="B20:F20"/>
    <mergeCell ref="B26:F26"/>
    <mergeCell ref="B25:F25"/>
    <mergeCell ref="B23:F23"/>
    <mergeCell ref="B24:F24"/>
    <mergeCell ref="B13:F13"/>
    <mergeCell ref="B14:F14"/>
    <mergeCell ref="B15:F15"/>
    <mergeCell ref="B16:F16"/>
    <mergeCell ref="B22:F22"/>
    <mergeCell ref="B21:F21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2"/>
  <sheetViews>
    <sheetView tabSelected="1" view="pageBreakPreview" topLeftCell="A7" zoomScaleNormal="100" zoomScaleSheetLayoutView="100" workbookViewId="0">
      <selection activeCell="B26" sqref="B26"/>
    </sheetView>
  </sheetViews>
  <sheetFormatPr defaultColWidth="8.75" defaultRowHeight="15.75" x14ac:dyDescent="0.25"/>
  <cols>
    <col min="1" max="1" width="20.75" style="225" customWidth="1"/>
    <col min="2" max="2" width="25.25" style="225" customWidth="1"/>
    <col min="3" max="3" width="28.75" style="225" customWidth="1"/>
    <col min="4" max="4" width="12.25" style="225" customWidth="1"/>
    <col min="5" max="5" width="27.25" style="225" customWidth="1"/>
    <col min="6" max="16384" width="8.75" style="225"/>
  </cols>
  <sheetData>
    <row r="1" spans="1:6" ht="41.25" customHeight="1" x14ac:dyDescent="0.25">
      <c r="A1" s="429" t="s">
        <v>275</v>
      </c>
      <c r="B1" s="429"/>
      <c r="C1" s="429"/>
      <c r="D1" s="429"/>
      <c r="E1" s="429"/>
      <c r="F1" s="429"/>
    </row>
    <row r="2" spans="1:6" ht="16.5" thickBot="1" x14ac:dyDescent="0.3">
      <c r="A2" s="226" t="s">
        <v>276</v>
      </c>
    </row>
    <row r="3" spans="1:6" ht="32.25" thickBot="1" x14ac:dyDescent="0.3">
      <c r="A3" s="227" t="s">
        <v>154</v>
      </c>
      <c r="B3" s="228" t="s">
        <v>93</v>
      </c>
      <c r="C3" s="228" t="s">
        <v>277</v>
      </c>
      <c r="D3" s="228" t="s">
        <v>278</v>
      </c>
      <c r="E3" s="228" t="s">
        <v>279</v>
      </c>
      <c r="F3" s="229" t="s">
        <v>280</v>
      </c>
    </row>
    <row r="4" spans="1:6" x14ac:dyDescent="0.25">
      <c r="A4" s="230" t="s">
        <v>281</v>
      </c>
      <c r="B4" s="315" t="s">
        <v>108</v>
      </c>
      <c r="C4" s="315" t="s">
        <v>282</v>
      </c>
      <c r="D4" s="315" t="s">
        <v>146</v>
      </c>
      <c r="E4" s="316" t="s">
        <v>283</v>
      </c>
      <c r="F4" s="315" t="s">
        <v>284</v>
      </c>
    </row>
    <row r="5" spans="1:6" x14ac:dyDescent="0.25">
      <c r="A5" s="230" t="s">
        <v>281</v>
      </c>
      <c r="B5" s="315" t="s">
        <v>285</v>
      </c>
      <c r="C5" s="315" t="s">
        <v>286</v>
      </c>
      <c r="D5" s="315" t="s">
        <v>146</v>
      </c>
      <c r="E5" s="316" t="s">
        <v>283</v>
      </c>
      <c r="F5" s="315" t="s">
        <v>287</v>
      </c>
    </row>
    <row r="6" spans="1:6" x14ac:dyDescent="0.25">
      <c r="A6" s="230" t="s">
        <v>281</v>
      </c>
      <c r="B6" s="315" t="s">
        <v>288</v>
      </c>
      <c r="C6" s="315" t="s">
        <v>289</v>
      </c>
      <c r="D6" s="315" t="s">
        <v>146</v>
      </c>
      <c r="E6" s="316" t="s">
        <v>283</v>
      </c>
      <c r="F6" s="315" t="s">
        <v>287</v>
      </c>
    </row>
    <row r="7" spans="1:6" x14ac:dyDescent="0.25">
      <c r="A7" s="230" t="s">
        <v>281</v>
      </c>
      <c r="B7" s="315" t="s">
        <v>107</v>
      </c>
      <c r="C7" s="315" t="s">
        <v>107</v>
      </c>
      <c r="D7" s="315" t="s">
        <v>146</v>
      </c>
      <c r="E7" s="315" t="s">
        <v>290</v>
      </c>
      <c r="F7" s="315" t="s">
        <v>287</v>
      </c>
    </row>
    <row r="8" spans="1:6" x14ac:dyDescent="0.25">
      <c r="A8" s="230" t="s">
        <v>281</v>
      </c>
      <c r="B8" s="315" t="s">
        <v>291</v>
      </c>
      <c r="C8" s="315" t="s">
        <v>292</v>
      </c>
      <c r="D8" s="315" t="s">
        <v>146</v>
      </c>
      <c r="E8" s="315" t="s">
        <v>290</v>
      </c>
      <c r="F8" s="315" t="s">
        <v>284</v>
      </c>
    </row>
    <row r="9" spans="1:6" x14ac:dyDescent="0.25">
      <c r="A9" s="230" t="s">
        <v>281</v>
      </c>
      <c r="B9" s="315" t="s">
        <v>106</v>
      </c>
      <c r="C9" s="315" t="s">
        <v>293</v>
      </c>
      <c r="D9" s="315" t="s">
        <v>146</v>
      </c>
      <c r="E9" s="315" t="s">
        <v>290</v>
      </c>
      <c r="F9" s="315" t="s">
        <v>287</v>
      </c>
    </row>
    <row r="10" spans="1:6" x14ac:dyDescent="0.25">
      <c r="A10" s="230" t="s">
        <v>281</v>
      </c>
      <c r="B10" s="315" t="s">
        <v>104</v>
      </c>
      <c r="C10" s="315" t="s">
        <v>104</v>
      </c>
      <c r="D10" s="315" t="s">
        <v>146</v>
      </c>
      <c r="E10" s="316" t="s">
        <v>283</v>
      </c>
      <c r="F10" s="315" t="s">
        <v>287</v>
      </c>
    </row>
    <row r="11" spans="1:6" x14ac:dyDescent="0.25">
      <c r="A11" s="230" t="s">
        <v>281</v>
      </c>
      <c r="B11" s="315" t="s">
        <v>103</v>
      </c>
      <c r="C11" s="315" t="s">
        <v>294</v>
      </c>
      <c r="D11" s="315" t="s">
        <v>146</v>
      </c>
      <c r="E11" s="316" t="s">
        <v>283</v>
      </c>
      <c r="F11" s="315" t="s">
        <v>287</v>
      </c>
    </row>
    <row r="12" spans="1:6" x14ac:dyDescent="0.25">
      <c r="A12" s="230" t="s">
        <v>281</v>
      </c>
      <c r="B12" s="315" t="s">
        <v>103</v>
      </c>
      <c r="C12" s="315" t="s">
        <v>295</v>
      </c>
      <c r="D12" s="315" t="s">
        <v>146</v>
      </c>
      <c r="E12" s="315" t="s">
        <v>290</v>
      </c>
      <c r="F12" s="315" t="s">
        <v>284</v>
      </c>
    </row>
    <row r="13" spans="1:6" x14ac:dyDescent="0.25">
      <c r="A13" s="230" t="s">
        <v>281</v>
      </c>
      <c r="B13" s="315" t="s">
        <v>103</v>
      </c>
      <c r="C13" s="315" t="s">
        <v>296</v>
      </c>
      <c r="D13" s="315" t="s">
        <v>146</v>
      </c>
      <c r="E13" s="315" t="s">
        <v>290</v>
      </c>
      <c r="F13" s="315" t="s">
        <v>287</v>
      </c>
    </row>
    <row r="14" spans="1:6" x14ac:dyDescent="0.25">
      <c r="A14" s="230" t="s">
        <v>281</v>
      </c>
      <c r="B14" s="315" t="s">
        <v>103</v>
      </c>
      <c r="C14" s="315" t="s">
        <v>297</v>
      </c>
      <c r="D14" s="315" t="s">
        <v>146</v>
      </c>
      <c r="E14" s="315" t="s">
        <v>290</v>
      </c>
      <c r="F14" s="315" t="s">
        <v>287</v>
      </c>
    </row>
    <row r="15" spans="1:6" x14ac:dyDescent="0.25">
      <c r="A15" s="230" t="s">
        <v>281</v>
      </c>
      <c r="B15" s="315" t="s">
        <v>105</v>
      </c>
      <c r="C15" s="315" t="s">
        <v>298</v>
      </c>
      <c r="D15" s="315" t="s">
        <v>146</v>
      </c>
      <c r="E15" s="315" t="s">
        <v>290</v>
      </c>
      <c r="F15" s="315" t="s">
        <v>287</v>
      </c>
    </row>
    <row r="16" spans="1:6" ht="16.5" thickBot="1" x14ac:dyDescent="0.3">
      <c r="A16" s="226" t="s">
        <v>299</v>
      </c>
    </row>
    <row r="17" spans="1:6" ht="31.5" x14ac:dyDescent="0.25">
      <c r="A17" s="231" t="s">
        <v>154</v>
      </c>
      <c r="B17" s="228" t="s">
        <v>93</v>
      </c>
      <c r="C17" s="228" t="s">
        <v>277</v>
      </c>
      <c r="D17" s="228" t="s">
        <v>278</v>
      </c>
      <c r="E17" s="228" t="s">
        <v>279</v>
      </c>
      <c r="F17" s="229" t="s">
        <v>280</v>
      </c>
    </row>
    <row r="18" spans="1:6" x14ac:dyDescent="0.25">
      <c r="A18" s="315" t="s">
        <v>281</v>
      </c>
      <c r="B18" s="315" t="s">
        <v>107</v>
      </c>
      <c r="C18" s="315" t="s">
        <v>107</v>
      </c>
      <c r="D18" s="315" t="s">
        <v>146</v>
      </c>
      <c r="E18" s="316" t="s">
        <v>283</v>
      </c>
      <c r="F18" s="315" t="s">
        <v>300</v>
      </c>
    </row>
    <row r="19" spans="1:6" x14ac:dyDescent="0.25">
      <c r="A19" s="315" t="s">
        <v>281</v>
      </c>
      <c r="B19" s="315" t="s">
        <v>291</v>
      </c>
      <c r="C19" s="315" t="s">
        <v>292</v>
      </c>
      <c r="D19" s="315" t="s">
        <v>146</v>
      </c>
      <c r="E19" s="316" t="s">
        <v>283</v>
      </c>
      <c r="F19" s="315" t="s">
        <v>300</v>
      </c>
    </row>
    <row r="20" spans="1:6" x14ac:dyDescent="0.25">
      <c r="A20" s="315" t="s">
        <v>281</v>
      </c>
      <c r="B20" s="315" t="s">
        <v>106</v>
      </c>
      <c r="C20" s="315" t="s">
        <v>293</v>
      </c>
      <c r="D20" s="315" t="s">
        <v>146</v>
      </c>
      <c r="E20" s="315" t="s">
        <v>290</v>
      </c>
      <c r="F20" s="315" t="s">
        <v>300</v>
      </c>
    </row>
    <row r="21" spans="1:6" x14ac:dyDescent="0.25">
      <c r="A21" s="315" t="s">
        <v>281</v>
      </c>
      <c r="B21" s="315" t="s">
        <v>104</v>
      </c>
      <c r="C21" s="315" t="s">
        <v>104</v>
      </c>
      <c r="D21" s="315" t="s">
        <v>146</v>
      </c>
      <c r="E21" s="316" t="s">
        <v>283</v>
      </c>
      <c r="F21" s="315" t="s">
        <v>300</v>
      </c>
    </row>
    <row r="22" spans="1:6" x14ac:dyDescent="0.25">
      <c r="A22" s="315" t="s">
        <v>281</v>
      </c>
      <c r="B22" s="315" t="s">
        <v>103</v>
      </c>
      <c r="C22" s="315" t="s">
        <v>294</v>
      </c>
      <c r="D22" s="315" t="s">
        <v>146</v>
      </c>
      <c r="E22" s="316" t="s">
        <v>283</v>
      </c>
      <c r="F22" s="315" t="s">
        <v>300</v>
      </c>
    </row>
    <row r="23" spans="1:6" x14ac:dyDescent="0.25">
      <c r="A23" s="315" t="s">
        <v>281</v>
      </c>
      <c r="B23" s="315" t="s">
        <v>103</v>
      </c>
      <c r="C23" s="315" t="s">
        <v>295</v>
      </c>
      <c r="D23" s="315" t="s">
        <v>146</v>
      </c>
      <c r="E23" s="316" t="s">
        <v>283</v>
      </c>
      <c r="F23" s="315" t="s">
        <v>300</v>
      </c>
    </row>
    <row r="24" spans="1:6" x14ac:dyDescent="0.25">
      <c r="A24" s="315" t="s">
        <v>281</v>
      </c>
      <c r="B24" s="315" t="s">
        <v>103</v>
      </c>
      <c r="C24" s="315" t="s">
        <v>296</v>
      </c>
      <c r="D24" s="315" t="s">
        <v>146</v>
      </c>
      <c r="E24" s="315" t="s">
        <v>290</v>
      </c>
      <c r="F24" s="315" t="s">
        <v>300</v>
      </c>
    </row>
    <row r="25" spans="1:6" x14ac:dyDescent="0.25">
      <c r="A25" s="315" t="s">
        <v>281</v>
      </c>
      <c r="B25" s="315" t="s">
        <v>103</v>
      </c>
      <c r="C25" s="315" t="s">
        <v>297</v>
      </c>
      <c r="D25" s="315" t="s">
        <v>146</v>
      </c>
      <c r="E25" s="315" t="s">
        <v>290</v>
      </c>
      <c r="F25" s="315" t="s">
        <v>300</v>
      </c>
    </row>
    <row r="26" spans="1:6" x14ac:dyDescent="0.25">
      <c r="A26" s="315" t="s">
        <v>281</v>
      </c>
      <c r="B26" s="315" t="s">
        <v>105</v>
      </c>
      <c r="C26" s="315" t="s">
        <v>298</v>
      </c>
      <c r="D26" s="315" t="s">
        <v>146</v>
      </c>
      <c r="E26" s="315" t="s">
        <v>290</v>
      </c>
      <c r="F26" s="315" t="s">
        <v>300</v>
      </c>
    </row>
    <row r="27" spans="1:6" ht="16.5" thickBot="1" x14ac:dyDescent="0.3">
      <c r="A27" s="226" t="s">
        <v>301</v>
      </c>
    </row>
    <row r="28" spans="1:6" ht="32.25" thickBot="1" x14ac:dyDescent="0.3">
      <c r="A28" s="227" t="s">
        <v>154</v>
      </c>
      <c r="B28" s="232" t="s">
        <v>93</v>
      </c>
      <c r="C28" s="232" t="s">
        <v>277</v>
      </c>
      <c r="D28" s="232" t="s">
        <v>278</v>
      </c>
      <c r="E28" s="232" t="s">
        <v>279</v>
      </c>
      <c r="F28" s="233" t="s">
        <v>280</v>
      </c>
    </row>
    <row r="29" spans="1:6" x14ac:dyDescent="0.25">
      <c r="A29" s="230"/>
      <c r="B29" s="230"/>
      <c r="C29" s="230"/>
      <c r="D29" s="230"/>
      <c r="E29" s="230"/>
      <c r="F29" s="230"/>
    </row>
    <row r="30" spans="1:6" x14ac:dyDescent="0.25">
      <c r="A30" s="315"/>
      <c r="B30" s="315"/>
      <c r="C30" s="315"/>
      <c r="D30" s="315"/>
      <c r="E30" s="315"/>
      <c r="F30" s="315"/>
    </row>
    <row r="31" spans="1:6" x14ac:dyDescent="0.25">
      <c r="A31" s="315"/>
      <c r="B31" s="315"/>
      <c r="C31" s="315"/>
      <c r="D31" s="315"/>
      <c r="E31" s="315"/>
      <c r="F31" s="315"/>
    </row>
    <row r="32" spans="1:6" x14ac:dyDescent="0.25">
      <c r="A32" s="315"/>
      <c r="B32" s="315"/>
      <c r="C32" s="315"/>
      <c r="D32" s="315"/>
      <c r="E32" s="315"/>
      <c r="F32" s="315"/>
    </row>
    <row r="33" spans="1:6" x14ac:dyDescent="0.25">
      <c r="A33" s="315"/>
      <c r="B33" s="315"/>
      <c r="C33" s="315"/>
      <c r="D33" s="315"/>
      <c r="E33" s="315"/>
      <c r="F33" s="315"/>
    </row>
    <row r="34" spans="1:6" x14ac:dyDescent="0.25">
      <c r="A34" s="315"/>
      <c r="B34" s="315"/>
      <c r="C34" s="315"/>
      <c r="D34" s="315"/>
      <c r="E34" s="315"/>
      <c r="F34" s="315"/>
    </row>
    <row r="36" spans="1:6" ht="16.5" thickBot="1" x14ac:dyDescent="0.3">
      <c r="A36" s="226" t="s">
        <v>302</v>
      </c>
    </row>
    <row r="37" spans="1:6" ht="32.25" thickBot="1" x14ac:dyDescent="0.3">
      <c r="A37" s="227" t="s">
        <v>154</v>
      </c>
      <c r="B37" s="228" t="s">
        <v>93</v>
      </c>
      <c r="C37" s="228" t="s">
        <v>277</v>
      </c>
      <c r="D37" s="228" t="s">
        <v>278</v>
      </c>
      <c r="E37" s="228" t="s">
        <v>279</v>
      </c>
      <c r="F37" s="233" t="s">
        <v>280</v>
      </c>
    </row>
    <row r="38" spans="1:6" x14ac:dyDescent="0.25">
      <c r="A38" s="315" t="s">
        <v>281</v>
      </c>
      <c r="B38" s="315" t="s">
        <v>106</v>
      </c>
      <c r="C38" s="315" t="s">
        <v>293</v>
      </c>
      <c r="D38" s="315" t="s">
        <v>146</v>
      </c>
      <c r="E38" s="315" t="s">
        <v>290</v>
      </c>
      <c r="F38" s="230" t="s">
        <v>303</v>
      </c>
    </row>
    <row r="39" spans="1:6" x14ac:dyDescent="0.25">
      <c r="A39" s="315" t="s">
        <v>281</v>
      </c>
      <c r="B39" s="315" t="s">
        <v>106</v>
      </c>
      <c r="C39" s="315" t="s">
        <v>293</v>
      </c>
      <c r="D39" s="315" t="s">
        <v>149</v>
      </c>
      <c r="E39" s="315" t="s">
        <v>290</v>
      </c>
      <c r="F39" s="230" t="s">
        <v>303</v>
      </c>
    </row>
    <row r="40" spans="1:6" x14ac:dyDescent="0.25">
      <c r="A40" s="315" t="s">
        <v>281</v>
      </c>
      <c r="B40" s="315" t="s">
        <v>107</v>
      </c>
      <c r="C40" s="315" t="s">
        <v>304</v>
      </c>
      <c r="D40" s="315" t="s">
        <v>146</v>
      </c>
      <c r="E40" s="315" t="s">
        <v>290</v>
      </c>
      <c r="F40" s="230" t="s">
        <v>303</v>
      </c>
    </row>
    <row r="41" spans="1:6" x14ac:dyDescent="0.25">
      <c r="A41" s="315" t="s">
        <v>281</v>
      </c>
      <c r="B41" s="315" t="s">
        <v>107</v>
      </c>
      <c r="C41" s="315" t="s">
        <v>304</v>
      </c>
      <c r="D41" s="315" t="s">
        <v>149</v>
      </c>
      <c r="E41" s="315" t="s">
        <v>290</v>
      </c>
      <c r="F41" s="230" t="s">
        <v>303</v>
      </c>
    </row>
    <row r="42" spans="1:6" x14ac:dyDescent="0.25">
      <c r="A42" s="315" t="s">
        <v>281</v>
      </c>
      <c r="B42" s="315" t="s">
        <v>105</v>
      </c>
      <c r="C42" s="315" t="s">
        <v>305</v>
      </c>
      <c r="D42" s="315" t="s">
        <v>146</v>
      </c>
      <c r="E42" s="315" t="s">
        <v>290</v>
      </c>
      <c r="F42" s="230" t="s">
        <v>303</v>
      </c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  <rowBreaks count="1" manualBreakCount="1">
    <brk id="1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"/>
  <sheetViews>
    <sheetView view="pageBreakPreview" zoomScaleNormal="130" zoomScaleSheetLayoutView="100" workbookViewId="0">
      <selection activeCell="D4" sqref="D4"/>
    </sheetView>
  </sheetViews>
  <sheetFormatPr defaultColWidth="8.75" defaultRowHeight="15.75" x14ac:dyDescent="0.25"/>
  <cols>
    <col min="1" max="1" width="19.25" customWidth="1"/>
    <col min="2" max="2" width="15.25" customWidth="1"/>
    <col min="3" max="3" width="25.75" customWidth="1"/>
    <col min="4" max="4" width="43.25" customWidth="1"/>
    <col min="5" max="5" width="9.25" customWidth="1"/>
    <col min="6" max="6" width="9.5" customWidth="1"/>
    <col min="7" max="7" width="12" customWidth="1"/>
    <col min="8" max="8" width="12.75" customWidth="1"/>
    <col min="9" max="9" width="10.75" customWidth="1"/>
  </cols>
  <sheetData>
    <row r="1" spans="1:9" ht="45" customHeight="1" x14ac:dyDescent="0.3">
      <c r="A1" s="376" t="s">
        <v>306</v>
      </c>
      <c r="B1" s="376"/>
      <c r="C1" s="376"/>
      <c r="D1" s="376"/>
      <c r="E1" s="376"/>
      <c r="F1" s="376"/>
      <c r="G1" s="376"/>
      <c r="H1" s="376"/>
      <c r="I1" s="18"/>
    </row>
    <row r="2" spans="1:9" ht="110.25" x14ac:dyDescent="0.25">
      <c r="A2" s="27" t="s">
        <v>154</v>
      </c>
      <c r="B2" s="30" t="s">
        <v>79</v>
      </c>
      <c r="C2" s="30" t="s">
        <v>93</v>
      </c>
      <c r="D2" s="30" t="s">
        <v>277</v>
      </c>
      <c r="E2" s="30" t="s">
        <v>278</v>
      </c>
      <c r="F2" s="30" t="s">
        <v>279</v>
      </c>
      <c r="G2" s="30" t="s">
        <v>280</v>
      </c>
      <c r="H2" s="31" t="s">
        <v>307</v>
      </c>
      <c r="I2" s="11"/>
    </row>
    <row r="3" spans="1:9" x14ac:dyDescent="0.25">
      <c r="A3" s="24" t="s">
        <v>162</v>
      </c>
      <c r="B3" s="24" t="s">
        <v>308</v>
      </c>
      <c r="C3" s="24" t="s">
        <v>103</v>
      </c>
      <c r="D3" s="24" t="s">
        <v>309</v>
      </c>
      <c r="E3" s="24" t="s">
        <v>146</v>
      </c>
      <c r="F3" s="24" t="s">
        <v>310</v>
      </c>
      <c r="G3" s="24" t="s">
        <v>287</v>
      </c>
      <c r="H3" s="234">
        <v>45169</v>
      </c>
      <c r="I3" s="11"/>
    </row>
    <row r="4" spans="1:9" x14ac:dyDescent="0.25">
      <c r="A4" s="261" t="s">
        <v>162</v>
      </c>
      <c r="B4" s="261" t="s">
        <v>311</v>
      </c>
      <c r="C4" s="261" t="s">
        <v>103</v>
      </c>
      <c r="D4" s="261" t="s">
        <v>309</v>
      </c>
      <c r="E4" s="261" t="s">
        <v>146</v>
      </c>
      <c r="F4" s="261" t="s">
        <v>310</v>
      </c>
      <c r="G4" s="261" t="s">
        <v>312</v>
      </c>
      <c r="H4" s="317">
        <v>45169</v>
      </c>
      <c r="I4" s="11"/>
    </row>
    <row r="5" spans="1:9" x14ac:dyDescent="0.25">
      <c r="A5" s="261"/>
      <c r="B5" s="261"/>
      <c r="C5" s="261"/>
      <c r="D5" s="261"/>
      <c r="E5" s="261"/>
      <c r="F5" s="261"/>
      <c r="G5" s="261"/>
      <c r="H5" s="261"/>
      <c r="I5" s="11"/>
    </row>
    <row r="6" spans="1:9" x14ac:dyDescent="0.25">
      <c r="A6" s="261"/>
      <c r="B6" s="261"/>
      <c r="C6" s="261"/>
      <c r="D6" s="261"/>
      <c r="E6" s="261"/>
      <c r="F6" s="261"/>
      <c r="G6" s="261"/>
      <c r="H6" s="261"/>
      <c r="I6" s="11"/>
    </row>
    <row r="7" spans="1:9" x14ac:dyDescent="0.25">
      <c r="A7" s="261"/>
      <c r="B7" s="261"/>
      <c r="C7" s="261"/>
      <c r="D7" s="261"/>
      <c r="E7" s="261"/>
      <c r="F7" s="261"/>
      <c r="G7" s="261"/>
      <c r="H7" s="261"/>
      <c r="I7" s="11"/>
    </row>
    <row r="8" spans="1:9" x14ac:dyDescent="0.25">
      <c r="A8" s="244"/>
      <c r="B8" s="244"/>
      <c r="C8" s="244"/>
      <c r="D8" s="285"/>
      <c r="E8" s="285"/>
      <c r="F8" s="285"/>
      <c r="G8" s="244"/>
      <c r="H8" s="244"/>
    </row>
    <row r="9" spans="1:9" x14ac:dyDescent="0.25">
      <c r="H9" s="8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view="pageBreakPreview" zoomScaleNormal="100" zoomScaleSheetLayoutView="100" workbookViewId="0">
      <selection sqref="A1:B1"/>
    </sheetView>
  </sheetViews>
  <sheetFormatPr defaultRowHeight="15.75" x14ac:dyDescent="0.25"/>
  <cols>
    <col min="1" max="1" width="31.5" customWidth="1"/>
    <col min="2" max="2" width="48.125" customWidth="1"/>
  </cols>
  <sheetData>
    <row r="1" spans="1:2" ht="50.25" customHeight="1" thickBot="1" x14ac:dyDescent="0.3">
      <c r="A1" s="402" t="s">
        <v>313</v>
      </c>
      <c r="B1" s="402"/>
    </row>
    <row r="2" spans="1:2" s="1" customFormat="1" ht="16.5" thickBot="1" x14ac:dyDescent="0.3">
      <c r="A2" s="57" t="s">
        <v>154</v>
      </c>
      <c r="B2" s="40" t="s">
        <v>314</v>
      </c>
    </row>
    <row r="3" spans="1:2" x14ac:dyDescent="0.25">
      <c r="A3" s="25"/>
      <c r="B3" s="25"/>
    </row>
    <row r="4" spans="1:2" x14ac:dyDescent="0.25">
      <c r="A4" s="244"/>
      <c r="B4" s="244"/>
    </row>
    <row r="5" spans="1:2" x14ac:dyDescent="0.25">
      <c r="A5" s="244"/>
      <c r="B5" s="244"/>
    </row>
    <row r="6" spans="1:2" x14ac:dyDescent="0.25">
      <c r="A6" s="244"/>
      <c r="B6" s="244"/>
    </row>
    <row r="7" spans="1:2" x14ac:dyDescent="0.25">
      <c r="A7" s="244"/>
      <c r="B7" s="244"/>
    </row>
    <row r="8" spans="1:2" x14ac:dyDescent="0.25">
      <c r="A8" s="244"/>
      <c r="B8" s="244"/>
    </row>
    <row r="9" spans="1:2" x14ac:dyDescent="0.25">
      <c r="A9" s="244"/>
      <c r="B9" s="244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"/>
  <sheetViews>
    <sheetView view="pageBreakPreview" zoomScaleNormal="100" zoomScaleSheetLayoutView="100" workbookViewId="0">
      <selection sqref="A1:C1"/>
    </sheetView>
  </sheetViews>
  <sheetFormatPr defaultRowHeight="15.75" x14ac:dyDescent="0.25"/>
  <cols>
    <col min="1" max="1" width="25.375" customWidth="1"/>
    <col min="2" max="2" width="26.375" customWidth="1"/>
    <col min="3" max="3" width="34.75" customWidth="1"/>
    <col min="4" max="4" width="30.75" customWidth="1"/>
  </cols>
  <sheetData>
    <row r="1" spans="1:3" ht="78.75" customHeight="1" x14ac:dyDescent="0.25">
      <c r="A1" s="402" t="s">
        <v>315</v>
      </c>
      <c r="B1" s="402"/>
      <c r="C1" s="402"/>
    </row>
    <row r="2" spans="1:3" ht="31.5" x14ac:dyDescent="0.25">
      <c r="A2" s="59" t="s">
        <v>154</v>
      </c>
      <c r="B2" s="40" t="s">
        <v>314</v>
      </c>
      <c r="C2" s="41" t="s">
        <v>316</v>
      </c>
    </row>
    <row r="3" spans="1:3" x14ac:dyDescent="0.25">
      <c r="A3" s="25"/>
      <c r="B3" s="25"/>
      <c r="C3" s="25"/>
    </row>
    <row r="4" spans="1:3" x14ac:dyDescent="0.25">
      <c r="A4" s="244"/>
      <c r="B4" s="244"/>
      <c r="C4" s="244"/>
    </row>
    <row r="5" spans="1:3" x14ac:dyDescent="0.25">
      <c r="A5" s="244"/>
      <c r="B5" s="244"/>
      <c r="C5" s="244"/>
    </row>
    <row r="6" spans="1:3" x14ac:dyDescent="0.25">
      <c r="A6" s="244"/>
      <c r="B6" s="244"/>
      <c r="C6" s="244"/>
    </row>
    <row r="7" spans="1:3" x14ac:dyDescent="0.25">
      <c r="A7" s="244"/>
      <c r="B7" s="244"/>
      <c r="C7" s="244"/>
    </row>
    <row r="8" spans="1:3" x14ac:dyDescent="0.25">
      <c r="C8" s="8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0"/>
  <sheetViews>
    <sheetView view="pageBreakPreview" topLeftCell="B15" zoomScaleNormal="100" zoomScaleSheetLayoutView="100" workbookViewId="0">
      <selection activeCell="H6" sqref="H6"/>
    </sheetView>
  </sheetViews>
  <sheetFormatPr defaultRowHeight="15.75" x14ac:dyDescent="0.25"/>
  <cols>
    <col min="1" max="1" width="3.75" style="2" customWidth="1"/>
    <col min="2" max="2" width="6.625" style="2" customWidth="1"/>
    <col min="3" max="3" width="12.75" style="2" customWidth="1"/>
    <col min="4" max="4" width="6" style="2" customWidth="1"/>
    <col min="5" max="5" width="5.25" style="2" customWidth="1"/>
    <col min="6" max="6" width="13.375" style="2" customWidth="1"/>
    <col min="7" max="7" width="26.375" style="2" bestFit="1" customWidth="1"/>
    <col min="8" max="8" width="31.25" style="2" customWidth="1"/>
    <col min="9" max="9" width="10.125" style="2" customWidth="1"/>
    <col min="10" max="10" width="11.25" style="2" customWidth="1"/>
    <col min="11" max="11" width="14.75" style="2" customWidth="1"/>
    <col min="12" max="12" width="32.625" style="2" customWidth="1"/>
    <col min="13" max="16384" width="9" style="2"/>
  </cols>
  <sheetData>
    <row r="1" spans="1:12" ht="21" thickBot="1" x14ac:dyDescent="0.35">
      <c r="A1" s="376" t="s">
        <v>317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128.25" thickBot="1" x14ac:dyDescent="0.3">
      <c r="A2" s="65" t="s">
        <v>318</v>
      </c>
      <c r="B2" s="66" t="s">
        <v>154</v>
      </c>
      <c r="C2" s="66" t="s">
        <v>319</v>
      </c>
      <c r="D2" s="66" t="s">
        <v>320</v>
      </c>
      <c r="E2" s="66" t="s">
        <v>321</v>
      </c>
      <c r="F2" s="66" t="s">
        <v>322</v>
      </c>
      <c r="G2" s="66" t="s">
        <v>323</v>
      </c>
      <c r="H2" s="66" t="s">
        <v>324</v>
      </c>
      <c r="I2" s="66" t="s">
        <v>325</v>
      </c>
      <c r="J2" s="66" t="s">
        <v>326</v>
      </c>
      <c r="K2" s="66" t="s">
        <v>327</v>
      </c>
      <c r="L2" s="67" t="s">
        <v>328</v>
      </c>
    </row>
    <row r="3" spans="1:12" ht="38.25" x14ac:dyDescent="0.25">
      <c r="A3" s="235">
        <v>1</v>
      </c>
      <c r="B3" s="235" t="s">
        <v>264</v>
      </c>
      <c r="C3" s="235" t="s">
        <v>329</v>
      </c>
      <c r="D3" s="235" t="s">
        <v>330</v>
      </c>
      <c r="E3" s="235" t="s">
        <v>331</v>
      </c>
      <c r="F3" s="235" t="s">
        <v>332</v>
      </c>
      <c r="G3" s="235" t="s">
        <v>333</v>
      </c>
      <c r="H3" s="318" t="s">
        <v>334</v>
      </c>
      <c r="I3" s="235" t="s">
        <v>335</v>
      </c>
      <c r="J3" s="236">
        <v>7577</v>
      </c>
      <c r="K3" s="44"/>
      <c r="L3" s="44"/>
    </row>
    <row r="4" spans="1:12" ht="26.25" x14ac:dyDescent="0.25">
      <c r="A4" s="319">
        <v>2</v>
      </c>
      <c r="B4" s="319" t="s">
        <v>264</v>
      </c>
      <c r="C4" s="319" t="s">
        <v>329</v>
      </c>
      <c r="D4" s="319" t="s">
        <v>330</v>
      </c>
      <c r="E4" s="319" t="s">
        <v>331</v>
      </c>
      <c r="F4" s="319" t="s">
        <v>336</v>
      </c>
      <c r="G4" s="319" t="s">
        <v>337</v>
      </c>
      <c r="H4" s="320" t="s">
        <v>338</v>
      </c>
      <c r="I4" s="235" t="s">
        <v>339</v>
      </c>
      <c r="J4" s="236">
        <v>3261</v>
      </c>
      <c r="K4" s="279"/>
      <c r="L4" s="279"/>
    </row>
    <row r="5" spans="1:12" ht="39" x14ac:dyDescent="0.25">
      <c r="A5" s="319">
        <v>3</v>
      </c>
      <c r="B5" s="319" t="s">
        <v>264</v>
      </c>
      <c r="C5" s="319" t="s">
        <v>329</v>
      </c>
      <c r="D5" s="319" t="s">
        <v>330</v>
      </c>
      <c r="E5" s="319" t="s">
        <v>331</v>
      </c>
      <c r="F5" s="319" t="s">
        <v>340</v>
      </c>
      <c r="G5" s="319" t="s">
        <v>341</v>
      </c>
      <c r="H5" s="320" t="s">
        <v>342</v>
      </c>
      <c r="I5" s="235" t="s">
        <v>335</v>
      </c>
      <c r="J5" s="236">
        <v>3373</v>
      </c>
      <c r="K5" s="279"/>
      <c r="L5" s="279"/>
    </row>
    <row r="6" spans="1:12" ht="26.25" x14ac:dyDescent="0.25">
      <c r="A6" s="235">
        <v>4</v>
      </c>
      <c r="B6" s="319" t="s">
        <v>264</v>
      </c>
      <c r="C6" s="319" t="s">
        <v>329</v>
      </c>
      <c r="D6" s="319" t="s">
        <v>330</v>
      </c>
      <c r="E6" s="319" t="s">
        <v>331</v>
      </c>
      <c r="F6" s="319" t="s">
        <v>343</v>
      </c>
      <c r="G6" s="319" t="s">
        <v>344</v>
      </c>
      <c r="H6" s="320" t="s">
        <v>345</v>
      </c>
      <c r="I6" s="235" t="s">
        <v>335</v>
      </c>
      <c r="J6" s="236">
        <v>5589</v>
      </c>
      <c r="K6" s="279"/>
      <c r="L6" s="279"/>
    </row>
    <row r="7" spans="1:12" x14ac:dyDescent="0.25">
      <c r="A7" s="319">
        <v>5</v>
      </c>
      <c r="B7" s="235" t="s">
        <v>264</v>
      </c>
      <c r="C7" s="235" t="s">
        <v>329</v>
      </c>
      <c r="D7" s="235" t="s">
        <v>346</v>
      </c>
      <c r="E7" s="235" t="s">
        <v>347</v>
      </c>
      <c r="F7" s="235" t="s">
        <v>348</v>
      </c>
      <c r="G7" s="235" t="s">
        <v>349</v>
      </c>
      <c r="H7" s="318" t="s">
        <v>350</v>
      </c>
      <c r="I7" s="235" t="s">
        <v>351</v>
      </c>
      <c r="J7" s="236">
        <v>3863</v>
      </c>
      <c r="K7" s="279"/>
      <c r="L7" s="44"/>
    </row>
    <row r="8" spans="1:12" ht="26.25" x14ac:dyDescent="0.25">
      <c r="A8" s="319">
        <v>6</v>
      </c>
      <c r="B8" s="319" t="s">
        <v>264</v>
      </c>
      <c r="C8" s="319" t="s">
        <v>329</v>
      </c>
      <c r="D8" s="319" t="s">
        <v>330</v>
      </c>
      <c r="E8" s="319" t="s">
        <v>331</v>
      </c>
      <c r="F8" s="319" t="s">
        <v>352</v>
      </c>
      <c r="G8" s="319" t="s">
        <v>353</v>
      </c>
      <c r="H8" s="320" t="s">
        <v>354</v>
      </c>
      <c r="I8" s="235" t="s">
        <v>351</v>
      </c>
      <c r="J8" s="236">
        <v>6992</v>
      </c>
      <c r="K8" s="279"/>
      <c r="L8" s="279"/>
    </row>
    <row r="9" spans="1:12" ht="26.25" x14ac:dyDescent="0.25">
      <c r="A9" s="235">
        <v>7</v>
      </c>
      <c r="B9" s="319" t="s">
        <v>264</v>
      </c>
      <c r="C9" s="319" t="s">
        <v>355</v>
      </c>
      <c r="D9" s="319" t="s">
        <v>330</v>
      </c>
      <c r="E9" s="319" t="s">
        <v>331</v>
      </c>
      <c r="F9" s="319" t="s">
        <v>356</v>
      </c>
      <c r="G9" s="319" t="s">
        <v>357</v>
      </c>
      <c r="H9" s="320" t="s">
        <v>358</v>
      </c>
      <c r="I9" s="319" t="s">
        <v>359</v>
      </c>
      <c r="J9" s="236">
        <v>4467</v>
      </c>
      <c r="K9" s="279"/>
      <c r="L9" s="319"/>
    </row>
    <row r="10" spans="1:12" x14ac:dyDescent="0.25">
      <c r="A10" s="319">
        <v>8</v>
      </c>
      <c r="B10" s="319" t="s">
        <v>264</v>
      </c>
      <c r="C10" s="319" t="s">
        <v>360</v>
      </c>
      <c r="D10" s="319" t="s">
        <v>330</v>
      </c>
      <c r="E10" s="319" t="s">
        <v>331</v>
      </c>
      <c r="F10" s="237" t="s">
        <v>361</v>
      </c>
      <c r="G10" s="319" t="s">
        <v>362</v>
      </c>
      <c r="H10" s="237" t="s">
        <v>363</v>
      </c>
      <c r="I10" s="319" t="s">
        <v>364</v>
      </c>
      <c r="J10" s="236">
        <v>1318</v>
      </c>
      <c r="K10" s="279"/>
      <c r="L10" s="319" t="s">
        <v>365</v>
      </c>
    </row>
    <row r="11" spans="1:12" ht="37.5" customHeight="1" x14ac:dyDescent="0.25">
      <c r="A11" s="319">
        <v>9</v>
      </c>
      <c r="B11" s="319" t="s">
        <v>264</v>
      </c>
      <c r="C11" s="319" t="s">
        <v>366</v>
      </c>
      <c r="D11" s="319" t="s">
        <v>330</v>
      </c>
      <c r="E11" s="319" t="s">
        <v>331</v>
      </c>
      <c r="F11" s="319" t="s">
        <v>367</v>
      </c>
      <c r="G11" s="321" t="s">
        <v>368</v>
      </c>
      <c r="H11" s="319" t="s">
        <v>369</v>
      </c>
      <c r="I11" s="320" t="s">
        <v>370</v>
      </c>
      <c r="J11" s="242">
        <v>31900</v>
      </c>
      <c r="K11" s="279"/>
      <c r="L11" s="319"/>
    </row>
    <row r="12" spans="1:12" ht="26.25" x14ac:dyDescent="0.25">
      <c r="A12" s="235">
        <v>10</v>
      </c>
      <c r="B12" s="319" t="s">
        <v>264</v>
      </c>
      <c r="C12" s="319" t="s">
        <v>366</v>
      </c>
      <c r="D12" s="319" t="s">
        <v>330</v>
      </c>
      <c r="E12" s="319" t="s">
        <v>331</v>
      </c>
      <c r="F12" s="319" t="s">
        <v>371</v>
      </c>
      <c r="G12" s="321" t="s">
        <v>372</v>
      </c>
      <c r="H12" s="319" t="s">
        <v>373</v>
      </c>
      <c r="I12" s="319" t="s">
        <v>374</v>
      </c>
      <c r="J12" s="236">
        <v>0</v>
      </c>
      <c r="K12" s="279"/>
      <c r="L12" s="319" t="s">
        <v>375</v>
      </c>
    </row>
    <row r="13" spans="1:12" ht="39" x14ac:dyDescent="0.25">
      <c r="A13" s="319">
        <v>11</v>
      </c>
      <c r="B13" s="322" t="s">
        <v>264</v>
      </c>
      <c r="C13" s="322" t="s">
        <v>376</v>
      </c>
      <c r="D13" s="322" t="s">
        <v>330</v>
      </c>
      <c r="E13" s="322" t="s">
        <v>377</v>
      </c>
      <c r="F13" s="322" t="s">
        <v>378</v>
      </c>
      <c r="G13" s="322" t="s">
        <v>379</v>
      </c>
      <c r="H13" s="323" t="s">
        <v>380</v>
      </c>
      <c r="I13" s="322" t="s">
        <v>351</v>
      </c>
      <c r="J13" s="236">
        <v>0</v>
      </c>
      <c r="K13" s="279"/>
      <c r="L13" s="319" t="s">
        <v>381</v>
      </c>
    </row>
    <row r="14" spans="1:12" s="224" customFormat="1" ht="51" x14ac:dyDescent="0.2">
      <c r="A14" s="319">
        <v>12</v>
      </c>
      <c r="B14" s="322" t="s">
        <v>264</v>
      </c>
      <c r="C14" s="319" t="s">
        <v>382</v>
      </c>
      <c r="D14" s="319" t="s">
        <v>330</v>
      </c>
      <c r="E14" s="319" t="s">
        <v>377</v>
      </c>
      <c r="F14" s="319"/>
      <c r="G14" s="319" t="s">
        <v>357</v>
      </c>
      <c r="H14" s="319" t="s">
        <v>383</v>
      </c>
      <c r="I14" s="319" t="s">
        <v>384</v>
      </c>
      <c r="J14" s="324">
        <v>11869.75</v>
      </c>
      <c r="K14" s="319"/>
      <c r="L14" s="319"/>
    </row>
    <row r="15" spans="1:12" s="224" customFormat="1" ht="38.25" x14ac:dyDescent="0.2">
      <c r="A15" s="235">
        <v>13</v>
      </c>
      <c r="B15" s="322" t="s">
        <v>264</v>
      </c>
      <c r="C15" s="238" t="s">
        <v>385</v>
      </c>
      <c r="D15" s="319" t="s">
        <v>330</v>
      </c>
      <c r="E15" s="319" t="s">
        <v>377</v>
      </c>
      <c r="F15" s="320">
        <v>101127675</v>
      </c>
      <c r="G15" s="319" t="s">
        <v>386</v>
      </c>
      <c r="H15" s="319" t="s">
        <v>387</v>
      </c>
      <c r="I15" s="319" t="s">
        <v>374</v>
      </c>
      <c r="J15" s="324">
        <v>17850</v>
      </c>
      <c r="K15" s="319"/>
      <c r="L15" s="319"/>
    </row>
    <row r="16" spans="1:12" s="224" customFormat="1" ht="51" x14ac:dyDescent="0.2">
      <c r="A16" s="319">
        <v>14</v>
      </c>
      <c r="B16" s="322" t="s">
        <v>264</v>
      </c>
      <c r="C16" s="319" t="s">
        <v>382</v>
      </c>
      <c r="D16" s="319" t="s">
        <v>330</v>
      </c>
      <c r="E16" s="319" t="s">
        <v>377</v>
      </c>
      <c r="F16" s="319" t="s">
        <v>388</v>
      </c>
      <c r="G16" s="319" t="s">
        <v>389</v>
      </c>
      <c r="H16" s="319" t="s">
        <v>390</v>
      </c>
      <c r="I16" s="319" t="s">
        <v>391</v>
      </c>
      <c r="J16" s="324">
        <v>4626.2</v>
      </c>
      <c r="K16" s="319"/>
      <c r="L16" s="319"/>
    </row>
    <row r="17" spans="1:12" s="224" customFormat="1" ht="51" x14ac:dyDescent="0.2">
      <c r="A17" s="319">
        <v>15</v>
      </c>
      <c r="B17" s="322" t="s">
        <v>264</v>
      </c>
      <c r="C17" s="319" t="s">
        <v>382</v>
      </c>
      <c r="D17" s="319" t="s">
        <v>330</v>
      </c>
      <c r="E17" s="319" t="s">
        <v>377</v>
      </c>
      <c r="F17" s="319" t="s">
        <v>392</v>
      </c>
      <c r="G17" s="319" t="s">
        <v>393</v>
      </c>
      <c r="H17" s="319" t="s">
        <v>394</v>
      </c>
      <c r="I17" s="319" t="s">
        <v>391</v>
      </c>
      <c r="J17" s="324">
        <v>4626.2</v>
      </c>
      <c r="K17" s="319"/>
      <c r="L17" s="319"/>
    </row>
    <row r="18" spans="1:12" s="224" customFormat="1" ht="51" x14ac:dyDescent="0.2">
      <c r="A18" s="235">
        <v>16</v>
      </c>
      <c r="B18" s="322" t="s">
        <v>264</v>
      </c>
      <c r="C18" s="319" t="s">
        <v>382</v>
      </c>
      <c r="D18" s="319" t="s">
        <v>330</v>
      </c>
      <c r="E18" s="319" t="s">
        <v>377</v>
      </c>
      <c r="F18" s="320">
        <v>40779945</v>
      </c>
      <c r="G18" s="319" t="s">
        <v>368</v>
      </c>
      <c r="H18" s="319" t="s">
        <v>395</v>
      </c>
      <c r="I18" s="319" t="s">
        <v>391</v>
      </c>
      <c r="J18" s="324">
        <v>4626.2</v>
      </c>
      <c r="K18" s="319"/>
      <c r="L18" s="319"/>
    </row>
    <row r="19" spans="1:12" s="224" customFormat="1" ht="63.75" x14ac:dyDescent="0.2">
      <c r="A19" s="319">
        <v>17</v>
      </c>
      <c r="B19" s="322" t="s">
        <v>264</v>
      </c>
      <c r="C19" s="319" t="s">
        <v>382</v>
      </c>
      <c r="D19" s="319" t="s">
        <v>330</v>
      </c>
      <c r="E19" s="319" t="s">
        <v>377</v>
      </c>
      <c r="F19" s="320">
        <v>40468037</v>
      </c>
      <c r="G19" s="319" t="s">
        <v>396</v>
      </c>
      <c r="H19" s="319" t="s">
        <v>397</v>
      </c>
      <c r="I19" s="319" t="s">
        <v>391</v>
      </c>
      <c r="J19" s="324">
        <v>1850.49</v>
      </c>
      <c r="K19" s="319"/>
      <c r="L19" s="319"/>
    </row>
    <row r="20" spans="1:12" ht="26.25" x14ac:dyDescent="0.25">
      <c r="A20" s="319">
        <v>18</v>
      </c>
      <c r="B20" s="319" t="s">
        <v>264</v>
      </c>
      <c r="C20" s="319" t="s">
        <v>398</v>
      </c>
      <c r="D20" s="319" t="s">
        <v>399</v>
      </c>
      <c r="E20" s="319" t="s">
        <v>331</v>
      </c>
      <c r="F20" s="319"/>
      <c r="G20" s="319" t="s">
        <v>400</v>
      </c>
      <c r="H20" s="319" t="s">
        <v>401</v>
      </c>
      <c r="I20" s="320">
        <v>2023</v>
      </c>
      <c r="J20" s="236">
        <v>5900</v>
      </c>
      <c r="K20" s="279"/>
      <c r="L20" s="31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3"/>
  <sheetViews>
    <sheetView view="pageBreakPreview" topLeftCell="A2" zoomScaleNormal="100" zoomScaleSheetLayoutView="100" workbookViewId="0">
      <selection activeCell="J3" sqref="J3"/>
    </sheetView>
  </sheetViews>
  <sheetFormatPr defaultColWidth="8.75" defaultRowHeight="15.75" x14ac:dyDescent="0.25"/>
  <cols>
    <col min="1" max="1" width="2.25" style="2" customWidth="1"/>
    <col min="2" max="2" width="6.125" style="2" bestFit="1" customWidth="1"/>
    <col min="3" max="3" width="9.875" style="2" bestFit="1" customWidth="1"/>
    <col min="4" max="4" width="5.25" style="2" customWidth="1"/>
    <col min="5" max="5" width="4.25" style="2" customWidth="1"/>
    <col min="6" max="6" width="10.875" style="2" customWidth="1"/>
    <col min="7" max="7" width="14.125" style="2" customWidth="1"/>
    <col min="8" max="8" width="30.25" style="2" customWidth="1"/>
    <col min="9" max="9" width="9" style="2" customWidth="1"/>
    <col min="10" max="10" width="17.375" style="2" customWidth="1"/>
    <col min="11" max="11" width="13.75" style="2" customWidth="1"/>
    <col min="12" max="12" width="32.375" style="2" customWidth="1"/>
    <col min="13" max="16384" width="8.75" style="2"/>
  </cols>
  <sheetData>
    <row r="1" spans="1:13" ht="21" thickBot="1" x14ac:dyDescent="0.35">
      <c r="A1" s="430" t="s">
        <v>402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18"/>
    </row>
    <row r="2" spans="1:13" s="224" customFormat="1" ht="115.5" thickBot="1" x14ac:dyDescent="0.25">
      <c r="A2" s="65" t="s">
        <v>318</v>
      </c>
      <c r="B2" s="66" t="s">
        <v>154</v>
      </c>
      <c r="C2" s="66" t="s">
        <v>319</v>
      </c>
      <c r="D2" s="66" t="s">
        <v>320</v>
      </c>
      <c r="E2" s="66" t="s">
        <v>321</v>
      </c>
      <c r="F2" s="66" t="s">
        <v>322</v>
      </c>
      <c r="G2" s="66" t="s">
        <v>323</v>
      </c>
      <c r="H2" s="66" t="s">
        <v>324</v>
      </c>
      <c r="I2" s="66" t="s">
        <v>325</v>
      </c>
      <c r="J2" s="66" t="s">
        <v>326</v>
      </c>
      <c r="K2" s="66" t="s">
        <v>327</v>
      </c>
      <c r="L2" s="67" t="s">
        <v>328</v>
      </c>
    </row>
    <row r="3" spans="1:13" ht="39" x14ac:dyDescent="0.25">
      <c r="A3" s="235">
        <v>1</v>
      </c>
      <c r="B3" s="319" t="s">
        <v>264</v>
      </c>
      <c r="C3" s="223" t="s">
        <v>403</v>
      </c>
      <c r="D3" s="319" t="s">
        <v>330</v>
      </c>
      <c r="E3" s="319" t="s">
        <v>331</v>
      </c>
      <c r="F3" s="224" t="s">
        <v>404</v>
      </c>
      <c r="G3" s="319" t="s">
        <v>405</v>
      </c>
      <c r="H3" s="224" t="s">
        <v>406</v>
      </c>
      <c r="I3" s="319" t="s">
        <v>407</v>
      </c>
      <c r="J3" s="242">
        <v>23498.04</v>
      </c>
      <c r="K3" s="319"/>
      <c r="L3" s="235"/>
      <c r="M3" s="17"/>
    </row>
    <row r="4" spans="1:13" ht="51.75" x14ac:dyDescent="0.25">
      <c r="A4" s="319">
        <v>2</v>
      </c>
      <c r="B4" s="319" t="s">
        <v>264</v>
      </c>
      <c r="C4" s="224" t="s">
        <v>403</v>
      </c>
      <c r="D4" s="319" t="s">
        <v>330</v>
      </c>
      <c r="E4" s="319" t="s">
        <v>331</v>
      </c>
      <c r="F4" s="319" t="s">
        <v>408</v>
      </c>
      <c r="G4" s="319" t="s">
        <v>409</v>
      </c>
      <c r="H4" s="319" t="s">
        <v>410</v>
      </c>
      <c r="I4" s="319" t="s">
        <v>335</v>
      </c>
      <c r="J4" s="236">
        <v>0</v>
      </c>
      <c r="K4" s="236"/>
      <c r="L4" s="319"/>
      <c r="M4" s="17"/>
    </row>
    <row r="5" spans="1:13" s="224" customFormat="1" ht="25.5" x14ac:dyDescent="0.2">
      <c r="A5" s="319">
        <v>3</v>
      </c>
      <c r="B5" s="319" t="s">
        <v>264</v>
      </c>
      <c r="C5" s="319" t="s">
        <v>411</v>
      </c>
      <c r="D5" s="319" t="s">
        <v>330</v>
      </c>
      <c r="E5" s="319" t="s">
        <v>377</v>
      </c>
      <c r="F5" s="320">
        <v>12320036</v>
      </c>
      <c r="G5" s="319" t="s">
        <v>393</v>
      </c>
      <c r="H5" s="319" t="s">
        <v>412</v>
      </c>
      <c r="I5" s="320">
        <v>2023</v>
      </c>
      <c r="J5" s="324">
        <v>7000</v>
      </c>
      <c r="K5" s="325"/>
      <c r="L5" s="319"/>
    </row>
    <row r="6" spans="1:13" s="224" customFormat="1" ht="12.75" x14ac:dyDescent="0.2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</row>
    <row r="7" spans="1:13" s="224" customFormat="1" ht="12.75" x14ac:dyDescent="0.2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</row>
    <row r="8" spans="1:13" s="224" customFormat="1" ht="12.75" x14ac:dyDescent="0.2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</row>
    <row r="9" spans="1:13" s="224" customFormat="1" ht="12.75" x14ac:dyDescent="0.2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</row>
    <row r="10" spans="1:13" s="224" customFormat="1" ht="12.75" x14ac:dyDescent="0.2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</row>
    <row r="11" spans="1:13" s="224" customFormat="1" ht="12.75" x14ac:dyDescent="0.2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</row>
    <row r="12" spans="1:13" s="224" customFormat="1" ht="12.75" x14ac:dyDescent="0.2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</row>
    <row r="13" spans="1:13" s="224" customFormat="1" ht="12.75" x14ac:dyDescent="0.2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1"/>
  <sheetViews>
    <sheetView view="pageBreakPreview" zoomScaleNormal="100" zoomScaleSheetLayoutView="100" workbookViewId="0">
      <selection activeCell="E17" sqref="E17"/>
    </sheetView>
  </sheetViews>
  <sheetFormatPr defaultRowHeight="15.75" x14ac:dyDescent="0.25"/>
  <cols>
    <col min="1" max="1" width="18.25" customWidth="1"/>
    <col min="2" max="2" width="23.5" customWidth="1"/>
    <col min="3" max="3" width="32.75" customWidth="1"/>
    <col min="4" max="4" width="22" customWidth="1"/>
    <col min="5" max="5" width="15.875" customWidth="1"/>
  </cols>
  <sheetData>
    <row r="1" spans="1:5" ht="21" thickBot="1" x14ac:dyDescent="0.35">
      <c r="A1" s="356" t="s">
        <v>413</v>
      </c>
      <c r="B1" s="356"/>
      <c r="C1" s="356"/>
      <c r="D1" s="356"/>
      <c r="E1" s="356"/>
    </row>
    <row r="2" spans="1:5" s="1" customFormat="1" ht="16.5" thickBot="1" x14ac:dyDescent="0.3">
      <c r="A2" s="57" t="s">
        <v>414</v>
      </c>
      <c r="B2" s="61" t="s">
        <v>415</v>
      </c>
      <c r="C2" s="61" t="s">
        <v>416</v>
      </c>
      <c r="D2" s="61" t="s">
        <v>417</v>
      </c>
      <c r="E2" s="58" t="s">
        <v>418</v>
      </c>
    </row>
    <row r="3" spans="1:5" s="1" customFormat="1" x14ac:dyDescent="0.25">
      <c r="A3" s="60"/>
      <c r="B3" s="60"/>
      <c r="C3" s="60"/>
      <c r="D3" s="60"/>
      <c r="E3" s="60"/>
    </row>
    <row r="4" spans="1:5" s="1" customFormat="1" x14ac:dyDescent="0.25">
      <c r="A4" s="60"/>
      <c r="B4" s="60"/>
      <c r="C4" s="60"/>
      <c r="D4" s="60"/>
      <c r="E4" s="60"/>
    </row>
    <row r="5" spans="1:5" s="1" customFormat="1" x14ac:dyDescent="0.25">
      <c r="A5" s="60"/>
      <c r="B5" s="60"/>
      <c r="C5" s="60"/>
      <c r="D5" s="60"/>
      <c r="E5" s="60"/>
    </row>
    <row r="6" spans="1:5" s="1" customFormat="1" x14ac:dyDescent="0.25">
      <c r="A6" s="312"/>
      <c r="B6" s="312"/>
      <c r="C6" s="312"/>
      <c r="D6" s="312"/>
      <c r="E6" s="312"/>
    </row>
    <row r="7" spans="1:5" s="1" customFormat="1" x14ac:dyDescent="0.25">
      <c r="A7" s="312"/>
      <c r="B7" s="312"/>
      <c r="C7" s="312"/>
      <c r="D7" s="312"/>
      <c r="E7" s="312"/>
    </row>
    <row r="8" spans="1:5" s="1" customFormat="1" x14ac:dyDescent="0.25">
      <c r="A8" s="312"/>
      <c r="B8" s="312"/>
      <c r="C8" s="312"/>
      <c r="D8" s="312"/>
      <c r="E8" s="312"/>
    </row>
    <row r="9" spans="1:5" x14ac:dyDescent="0.25">
      <c r="A9" s="244"/>
      <c r="B9" s="244"/>
      <c r="C9" s="244"/>
      <c r="D9" s="244"/>
      <c r="E9" s="244"/>
    </row>
    <row r="10" spans="1:5" x14ac:dyDescent="0.25">
      <c r="A10" s="244"/>
      <c r="B10" s="244"/>
      <c r="C10" s="244"/>
      <c r="D10" s="244"/>
      <c r="E10" s="244"/>
    </row>
    <row r="11" spans="1:5" x14ac:dyDescent="0.25">
      <c r="D11" s="8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8"/>
  <sheetViews>
    <sheetView view="pageBreakPreview" topLeftCell="B1" zoomScale="85" zoomScaleNormal="80" zoomScaleSheetLayoutView="85" workbookViewId="0">
      <selection activeCell="J14" sqref="J14:N14"/>
    </sheetView>
  </sheetViews>
  <sheetFormatPr defaultRowHeight="15.75" x14ac:dyDescent="0.25"/>
  <cols>
    <col min="1" max="1" width="10.625" customWidth="1"/>
    <col min="2" max="2" width="11.125" customWidth="1"/>
    <col min="3" max="3" width="11.5" customWidth="1"/>
    <col min="4" max="9" width="15.625" customWidth="1"/>
    <col min="10" max="10" width="15.75" customWidth="1"/>
    <col min="11" max="11" width="15.625" customWidth="1"/>
    <col min="12" max="12" width="2.75" customWidth="1"/>
    <col min="13" max="13" width="15.75" customWidth="1"/>
    <col min="14" max="14" width="15.625" customWidth="1"/>
    <col min="15" max="15" width="2.75" customWidth="1"/>
    <col min="16" max="16" width="15.625" customWidth="1"/>
    <col min="17" max="17" width="15.75" customWidth="1"/>
  </cols>
  <sheetData>
    <row r="1" spans="1:17" ht="45" customHeight="1" x14ac:dyDescent="0.3">
      <c r="A1" s="435" t="s">
        <v>419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7"/>
    </row>
    <row r="2" spans="1:17" ht="104.25" customHeight="1" thickBot="1" x14ac:dyDescent="0.3">
      <c r="A2" s="438" t="s">
        <v>420</v>
      </c>
      <c r="B2" s="438"/>
      <c r="C2" s="438"/>
      <c r="D2" s="438" t="s">
        <v>421</v>
      </c>
      <c r="E2" s="438"/>
      <c r="F2" s="438" t="s">
        <v>422</v>
      </c>
      <c r="G2" s="438"/>
      <c r="H2" s="438" t="s">
        <v>423</v>
      </c>
      <c r="I2" s="438"/>
      <c r="J2" s="433" t="s">
        <v>424</v>
      </c>
      <c r="K2" s="434"/>
      <c r="L2" s="434"/>
      <c r="M2" s="434"/>
      <c r="N2" s="434"/>
      <c r="O2" s="434"/>
      <c r="P2" s="434"/>
      <c r="Q2" s="434"/>
    </row>
    <row r="3" spans="1:17" ht="78.75" x14ac:dyDescent="0.25">
      <c r="A3" s="24" t="s">
        <v>277</v>
      </c>
      <c r="B3" s="178" t="s">
        <v>83</v>
      </c>
      <c r="C3" s="24" t="s">
        <v>425</v>
      </c>
      <c r="D3" s="24" t="s">
        <v>426</v>
      </c>
      <c r="E3" s="24" t="s">
        <v>425</v>
      </c>
      <c r="F3" s="24" t="s">
        <v>169</v>
      </c>
      <c r="G3" s="24" t="s">
        <v>425</v>
      </c>
      <c r="H3" s="24" t="s">
        <v>169</v>
      </c>
      <c r="I3" s="24" t="s">
        <v>425</v>
      </c>
      <c r="J3" s="261" t="s">
        <v>169</v>
      </c>
      <c r="K3" s="326" t="s">
        <v>427</v>
      </c>
      <c r="L3" s="403"/>
      <c r="M3" s="327" t="s">
        <v>428</v>
      </c>
      <c r="N3" s="326" t="s">
        <v>427</v>
      </c>
      <c r="O3" s="403"/>
      <c r="P3" s="328" t="s">
        <v>429</v>
      </c>
      <c r="Q3" s="261" t="s">
        <v>427</v>
      </c>
    </row>
    <row r="4" spans="1:17" x14ac:dyDescent="0.25">
      <c r="A4" s="261"/>
      <c r="B4" s="261"/>
      <c r="C4" s="261"/>
      <c r="D4" s="261"/>
      <c r="E4" s="261"/>
      <c r="F4" s="261"/>
      <c r="G4" s="261"/>
      <c r="H4" s="329"/>
      <c r="I4" s="329"/>
      <c r="J4" s="329"/>
      <c r="K4" s="330"/>
      <c r="L4" s="431"/>
      <c r="M4" s="286"/>
      <c r="N4" s="284"/>
      <c r="O4" s="431"/>
      <c r="P4" s="286"/>
      <c r="Q4" s="244"/>
    </row>
    <row r="5" spans="1:17" x14ac:dyDescent="0.25">
      <c r="A5" s="261"/>
      <c r="B5" s="261"/>
      <c r="C5" s="261"/>
      <c r="D5" s="261"/>
      <c r="E5" s="261"/>
      <c r="F5" s="261"/>
      <c r="G5" s="261"/>
      <c r="H5" s="329"/>
      <c r="I5" s="329"/>
      <c r="J5" s="329"/>
      <c r="K5" s="330"/>
      <c r="L5" s="431"/>
      <c r="M5" s="286"/>
      <c r="N5" s="284"/>
      <c r="O5" s="431"/>
      <c r="P5" s="286"/>
      <c r="Q5" s="244"/>
    </row>
    <row r="6" spans="1:17" x14ac:dyDescent="0.25">
      <c r="A6" s="261"/>
      <c r="B6" s="261"/>
      <c r="C6" s="261"/>
      <c r="D6" s="261"/>
      <c r="E6" s="261"/>
      <c r="F6" s="261"/>
      <c r="G6" s="261"/>
      <c r="H6" s="329"/>
      <c r="I6" s="329"/>
      <c r="J6" s="329"/>
      <c r="K6" s="330"/>
      <c r="L6" s="431"/>
      <c r="M6" s="286"/>
      <c r="N6" s="284"/>
      <c r="O6" s="431"/>
      <c r="P6" s="286"/>
      <c r="Q6" s="244"/>
    </row>
    <row r="7" spans="1:17" x14ac:dyDescent="0.25">
      <c r="A7" s="261"/>
      <c r="B7" s="261"/>
      <c r="C7" s="261"/>
      <c r="D7" s="261"/>
      <c r="E7" s="261"/>
      <c r="F7" s="261"/>
      <c r="G7" s="261"/>
      <c r="H7" s="329"/>
      <c r="I7" s="329"/>
      <c r="J7" s="329"/>
      <c r="K7" s="330"/>
      <c r="L7" s="431"/>
      <c r="M7" s="286"/>
      <c r="N7" s="284"/>
      <c r="O7" s="431"/>
      <c r="P7" s="286"/>
      <c r="Q7" s="244"/>
    </row>
    <row r="8" spans="1:17" ht="16.5" thickBot="1" x14ac:dyDescent="0.3">
      <c r="A8" s="244"/>
      <c r="B8" s="244"/>
      <c r="C8" s="244"/>
      <c r="D8" s="244"/>
      <c r="E8" s="285"/>
      <c r="F8" s="285"/>
      <c r="G8" s="285"/>
      <c r="H8" s="329"/>
      <c r="I8" s="329"/>
      <c r="J8" s="329"/>
      <c r="K8" s="330"/>
      <c r="L8" s="432"/>
      <c r="M8" s="286"/>
      <c r="N8" s="284"/>
      <c r="O8" s="432"/>
      <c r="P8" s="286"/>
      <c r="Q8" s="244"/>
    </row>
  </sheetData>
  <mergeCells count="8">
    <mergeCell ref="L3:L8"/>
    <mergeCell ref="J2:Q2"/>
    <mergeCell ref="O3:O8"/>
    <mergeCell ref="A1:Q1"/>
    <mergeCell ref="F2:G2"/>
    <mergeCell ref="H2:I2"/>
    <mergeCell ref="D2:E2"/>
    <mergeCell ref="A2:C2"/>
  </mergeCells>
  <pageMargins left="0.7" right="0.7" top="0.75" bottom="0.75" header="0.3" footer="0.3"/>
  <pageSetup paperSize="9"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1:C11"/>
  <sheetViews>
    <sheetView view="pageBreakPreview" zoomScale="60" zoomScaleNormal="100" workbookViewId="0">
      <selection activeCell="A3" sqref="A3"/>
    </sheetView>
  </sheetViews>
  <sheetFormatPr defaultRowHeight="15.75" x14ac:dyDescent="0.25"/>
  <sheetData>
    <row r="11" spans="1:3" x14ac:dyDescent="0.25">
      <c r="A11" s="169"/>
      <c r="B11" s="169"/>
      <c r="C11" s="1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view="pageBreakPreview" topLeftCell="A21" zoomScaleNormal="100" zoomScaleSheetLayoutView="100" workbookViewId="0">
      <selection activeCell="K38" sqref="K38"/>
    </sheetView>
  </sheetViews>
  <sheetFormatPr defaultRowHeight="15.75" x14ac:dyDescent="0.25"/>
  <cols>
    <col min="1" max="1" width="15.125" customWidth="1"/>
    <col min="2" max="2" width="8.25" customWidth="1"/>
    <col min="3" max="3" width="10.625" customWidth="1"/>
    <col min="4" max="4" width="9" customWidth="1"/>
    <col min="5" max="5" width="8.125" customWidth="1"/>
    <col min="6" max="6" width="9.25" customWidth="1"/>
    <col min="7" max="7" width="9.625" customWidth="1"/>
    <col min="8" max="8" width="8.75" customWidth="1"/>
  </cols>
  <sheetData>
    <row r="1" spans="1:12" ht="21" thickBot="1" x14ac:dyDescent="0.35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ht="15.75" customHeight="1" x14ac:dyDescent="0.25">
      <c r="A2" s="357" t="s">
        <v>53</v>
      </c>
      <c r="B2" s="359" t="s">
        <v>54</v>
      </c>
      <c r="C2" s="361" t="s">
        <v>55</v>
      </c>
      <c r="D2" s="361"/>
      <c r="E2" s="361"/>
      <c r="F2" s="361"/>
      <c r="G2" s="361" t="s">
        <v>56</v>
      </c>
      <c r="H2" s="361"/>
      <c r="I2" s="361"/>
      <c r="J2" s="361"/>
      <c r="K2" s="362" t="s">
        <v>57</v>
      </c>
      <c r="L2" s="363"/>
    </row>
    <row r="3" spans="1:12" ht="16.5" thickBot="1" x14ac:dyDescent="0.3">
      <c r="A3" s="358"/>
      <c r="B3" s="360"/>
      <c r="C3" s="130" t="s">
        <v>58</v>
      </c>
      <c r="D3" s="130" t="s">
        <v>59</v>
      </c>
      <c r="E3" s="130" t="s">
        <v>60</v>
      </c>
      <c r="F3" s="130" t="s">
        <v>59</v>
      </c>
      <c r="G3" s="130" t="s">
        <v>58</v>
      </c>
      <c r="H3" s="130" t="s">
        <v>59</v>
      </c>
      <c r="I3" s="130" t="s">
        <v>60</v>
      </c>
      <c r="J3" s="130" t="s">
        <v>59</v>
      </c>
      <c r="K3" s="130" t="s">
        <v>61</v>
      </c>
      <c r="L3" s="131" t="s">
        <v>59</v>
      </c>
    </row>
    <row r="4" spans="1:12" ht="13.5" customHeight="1" x14ac:dyDescent="0.25">
      <c r="A4" s="123" t="s">
        <v>62</v>
      </c>
      <c r="B4" s="7">
        <v>1</v>
      </c>
      <c r="C4" s="25">
        <v>233</v>
      </c>
      <c r="D4" s="25">
        <v>154</v>
      </c>
      <c r="E4" s="25">
        <v>45</v>
      </c>
      <c r="F4" s="25">
        <v>34</v>
      </c>
      <c r="G4" s="25"/>
      <c r="H4" s="25"/>
      <c r="I4" s="25"/>
      <c r="J4" s="25"/>
      <c r="K4" s="36">
        <f t="shared" ref="K4:L38" si="0">+C4+E4+G4+I4</f>
        <v>278</v>
      </c>
      <c r="L4" s="124">
        <f t="shared" si="0"/>
        <v>188</v>
      </c>
    </row>
    <row r="5" spans="1:12" ht="13.5" customHeight="1" x14ac:dyDescent="0.25">
      <c r="A5" s="120"/>
      <c r="B5" s="243">
        <v>2</v>
      </c>
      <c r="C5" s="244">
        <v>65</v>
      </c>
      <c r="D5" s="244">
        <v>45</v>
      </c>
      <c r="E5" s="244">
        <v>10</v>
      </c>
      <c r="F5" s="244">
        <v>10</v>
      </c>
      <c r="G5" s="244"/>
      <c r="H5" s="244"/>
      <c r="I5" s="244"/>
      <c r="J5" s="244"/>
      <c r="K5" s="245">
        <f t="shared" si="0"/>
        <v>75</v>
      </c>
      <c r="L5" s="121">
        <f t="shared" si="0"/>
        <v>55</v>
      </c>
    </row>
    <row r="6" spans="1:12" ht="13.5" customHeight="1" x14ac:dyDescent="0.25">
      <c r="A6" s="120"/>
      <c r="B6" s="243" t="s">
        <v>63</v>
      </c>
      <c r="C6" s="244"/>
      <c r="D6" s="244"/>
      <c r="E6" s="244"/>
      <c r="F6" s="244"/>
      <c r="G6" s="244"/>
      <c r="H6" s="244"/>
      <c r="I6" s="244"/>
      <c r="J6" s="244"/>
      <c r="K6" s="245">
        <f t="shared" si="0"/>
        <v>0</v>
      </c>
      <c r="L6" s="121">
        <f t="shared" si="0"/>
        <v>0</v>
      </c>
    </row>
    <row r="7" spans="1:12" ht="13.5" customHeight="1" x14ac:dyDescent="0.25">
      <c r="A7" s="120"/>
      <c r="B7" s="243">
        <v>3</v>
      </c>
      <c r="C7" s="246">
        <v>10</v>
      </c>
      <c r="D7" s="246">
        <v>6</v>
      </c>
      <c r="E7" s="246">
        <v>1</v>
      </c>
      <c r="F7" s="246">
        <v>0</v>
      </c>
      <c r="G7" s="246">
        <v>3</v>
      </c>
      <c r="H7" s="246">
        <v>1</v>
      </c>
      <c r="I7" s="246">
        <v>1</v>
      </c>
      <c r="J7" s="246">
        <v>0</v>
      </c>
      <c r="K7" s="247">
        <f t="shared" si="0"/>
        <v>15</v>
      </c>
      <c r="L7" s="241">
        <f t="shared" si="0"/>
        <v>7</v>
      </c>
    </row>
    <row r="8" spans="1:12" ht="13.5" customHeight="1" x14ac:dyDescent="0.25">
      <c r="A8" s="352" t="s">
        <v>64</v>
      </c>
      <c r="B8" s="353"/>
      <c r="C8" s="247">
        <f t="shared" ref="C8:J8" si="1">+SUBTOTAL(9,C4:C7)</f>
        <v>308</v>
      </c>
      <c r="D8" s="247">
        <f t="shared" si="1"/>
        <v>205</v>
      </c>
      <c r="E8" s="247">
        <f>+SUBTOTAL(9,E4:E7)</f>
        <v>56</v>
      </c>
      <c r="F8" s="247">
        <f t="shared" si="1"/>
        <v>44</v>
      </c>
      <c r="G8" s="247">
        <f t="shared" si="1"/>
        <v>3</v>
      </c>
      <c r="H8" s="247">
        <f t="shared" si="1"/>
        <v>1</v>
      </c>
      <c r="I8" s="247">
        <f t="shared" si="1"/>
        <v>1</v>
      </c>
      <c r="J8" s="247">
        <f t="shared" si="1"/>
        <v>0</v>
      </c>
      <c r="K8" s="247">
        <f t="shared" si="0"/>
        <v>368</v>
      </c>
      <c r="L8" s="241">
        <f t="shared" si="0"/>
        <v>250</v>
      </c>
    </row>
    <row r="9" spans="1:12" ht="13.5" customHeight="1" x14ac:dyDescent="0.25">
      <c r="A9" s="122" t="s">
        <v>65</v>
      </c>
      <c r="B9" s="243">
        <v>1</v>
      </c>
      <c r="C9" s="244"/>
      <c r="D9" s="244"/>
      <c r="E9" s="244"/>
      <c r="F9" s="244"/>
      <c r="G9" s="244"/>
      <c r="H9" s="244"/>
      <c r="I9" s="244"/>
      <c r="J9" s="244"/>
      <c r="K9" s="245">
        <f t="shared" si="0"/>
        <v>0</v>
      </c>
      <c r="L9" s="121">
        <f t="shared" si="0"/>
        <v>0</v>
      </c>
    </row>
    <row r="10" spans="1:12" ht="13.5" customHeight="1" x14ac:dyDescent="0.25">
      <c r="A10" s="120"/>
      <c r="B10" s="243">
        <v>2</v>
      </c>
      <c r="C10" s="244"/>
      <c r="D10" s="244"/>
      <c r="E10" s="244"/>
      <c r="F10" s="244"/>
      <c r="G10" s="244"/>
      <c r="H10" s="244"/>
      <c r="I10" s="244"/>
      <c r="J10" s="244"/>
      <c r="K10" s="245">
        <f t="shared" si="0"/>
        <v>0</v>
      </c>
      <c r="L10" s="121">
        <f t="shared" si="0"/>
        <v>0</v>
      </c>
    </row>
    <row r="11" spans="1:12" ht="13.5" customHeight="1" x14ac:dyDescent="0.25">
      <c r="A11" s="120"/>
      <c r="B11" s="243" t="s">
        <v>63</v>
      </c>
      <c r="C11" s="244"/>
      <c r="D11" s="244"/>
      <c r="E11" s="244"/>
      <c r="F11" s="244"/>
      <c r="G11" s="244"/>
      <c r="H11" s="244"/>
      <c r="I11" s="244"/>
      <c r="J11" s="244"/>
      <c r="K11" s="245">
        <f t="shared" si="0"/>
        <v>0</v>
      </c>
      <c r="L11" s="121">
        <f t="shared" si="0"/>
        <v>0</v>
      </c>
    </row>
    <row r="12" spans="1:12" ht="13.5" customHeight="1" x14ac:dyDescent="0.25">
      <c r="A12" s="120"/>
      <c r="B12" s="243">
        <v>3</v>
      </c>
      <c r="C12" s="244"/>
      <c r="D12" s="244"/>
      <c r="E12" s="244"/>
      <c r="F12" s="244"/>
      <c r="G12" s="244"/>
      <c r="H12" s="244"/>
      <c r="I12" s="244"/>
      <c r="J12" s="244"/>
      <c r="K12" s="245">
        <f t="shared" si="0"/>
        <v>0</v>
      </c>
      <c r="L12" s="121">
        <f t="shared" si="0"/>
        <v>0</v>
      </c>
    </row>
    <row r="13" spans="1:12" x14ac:dyDescent="0.25">
      <c r="A13" s="352" t="s">
        <v>66</v>
      </c>
      <c r="B13" s="353"/>
      <c r="C13" s="247">
        <f t="shared" ref="C13:J13" si="2">+SUBTOTAL(9,C9:C12)</f>
        <v>0</v>
      </c>
      <c r="D13" s="247">
        <f t="shared" si="2"/>
        <v>0</v>
      </c>
      <c r="E13" s="247">
        <f t="shared" si="2"/>
        <v>0</v>
      </c>
      <c r="F13" s="247">
        <f t="shared" si="2"/>
        <v>0</v>
      </c>
      <c r="G13" s="247">
        <f t="shared" si="2"/>
        <v>0</v>
      </c>
      <c r="H13" s="247">
        <f t="shared" si="2"/>
        <v>0</v>
      </c>
      <c r="I13" s="247">
        <f t="shared" si="2"/>
        <v>0</v>
      </c>
      <c r="J13" s="247">
        <f t="shared" si="2"/>
        <v>0</v>
      </c>
      <c r="K13" s="245">
        <f t="shared" si="0"/>
        <v>0</v>
      </c>
      <c r="L13" s="121">
        <f t="shared" si="0"/>
        <v>0</v>
      </c>
    </row>
    <row r="14" spans="1:12" x14ac:dyDescent="0.25">
      <c r="A14" s="122" t="s">
        <v>67</v>
      </c>
      <c r="B14" s="243">
        <v>1</v>
      </c>
      <c r="C14" s="244"/>
      <c r="D14" s="244"/>
      <c r="E14" s="244"/>
      <c r="F14" s="244"/>
      <c r="G14" s="244"/>
      <c r="H14" s="244"/>
      <c r="I14" s="244"/>
      <c r="J14" s="244"/>
      <c r="K14" s="245">
        <f t="shared" si="0"/>
        <v>0</v>
      </c>
      <c r="L14" s="121">
        <f t="shared" si="0"/>
        <v>0</v>
      </c>
    </row>
    <row r="15" spans="1:12" x14ac:dyDescent="0.25">
      <c r="A15" s="120"/>
      <c r="B15" s="243">
        <v>2</v>
      </c>
      <c r="C15" s="244"/>
      <c r="D15" s="244"/>
      <c r="E15" s="244"/>
      <c r="F15" s="244"/>
      <c r="G15" s="244"/>
      <c r="H15" s="244"/>
      <c r="I15" s="244"/>
      <c r="J15" s="244"/>
      <c r="K15" s="245">
        <f t="shared" si="0"/>
        <v>0</v>
      </c>
      <c r="L15" s="121">
        <f t="shared" si="0"/>
        <v>0</v>
      </c>
    </row>
    <row r="16" spans="1:12" x14ac:dyDescent="0.25">
      <c r="A16" s="120"/>
      <c r="B16" s="243" t="s">
        <v>63</v>
      </c>
      <c r="C16" s="244"/>
      <c r="D16" s="244"/>
      <c r="E16" s="244"/>
      <c r="F16" s="244"/>
      <c r="G16" s="244"/>
      <c r="H16" s="244"/>
      <c r="I16" s="244"/>
      <c r="J16" s="244"/>
      <c r="K16" s="245">
        <f t="shared" si="0"/>
        <v>0</v>
      </c>
      <c r="L16" s="121">
        <f t="shared" si="0"/>
        <v>0</v>
      </c>
    </row>
    <row r="17" spans="1:12" x14ac:dyDescent="0.25">
      <c r="A17" s="120"/>
      <c r="B17" s="243">
        <v>3</v>
      </c>
      <c r="C17" s="244"/>
      <c r="D17" s="244"/>
      <c r="E17" s="244"/>
      <c r="F17" s="244"/>
      <c r="G17" s="244"/>
      <c r="H17" s="244"/>
      <c r="I17" s="244"/>
      <c r="J17" s="244"/>
      <c r="K17" s="245">
        <f t="shared" si="0"/>
        <v>0</v>
      </c>
      <c r="L17" s="121">
        <f t="shared" si="0"/>
        <v>0</v>
      </c>
    </row>
    <row r="18" spans="1:12" x14ac:dyDescent="0.25">
      <c r="A18" s="352" t="s">
        <v>68</v>
      </c>
      <c r="B18" s="353"/>
      <c r="C18" s="247">
        <f t="shared" ref="C18:J18" si="3">+SUBTOTAL(9,C14:C17)</f>
        <v>0</v>
      </c>
      <c r="D18" s="247">
        <f t="shared" si="3"/>
        <v>0</v>
      </c>
      <c r="E18" s="247">
        <f t="shared" si="3"/>
        <v>0</v>
      </c>
      <c r="F18" s="247">
        <f t="shared" si="3"/>
        <v>0</v>
      </c>
      <c r="G18" s="247">
        <f t="shared" si="3"/>
        <v>0</v>
      </c>
      <c r="H18" s="247">
        <f t="shared" si="3"/>
        <v>0</v>
      </c>
      <c r="I18" s="247">
        <f t="shared" si="3"/>
        <v>0</v>
      </c>
      <c r="J18" s="247">
        <f t="shared" si="3"/>
        <v>0</v>
      </c>
      <c r="K18" s="245">
        <f t="shared" si="0"/>
        <v>0</v>
      </c>
      <c r="L18" s="121">
        <f t="shared" si="0"/>
        <v>0</v>
      </c>
    </row>
    <row r="19" spans="1:12" x14ac:dyDescent="0.25">
      <c r="A19" s="122" t="s">
        <v>69</v>
      </c>
      <c r="B19" s="243">
        <v>1</v>
      </c>
      <c r="C19" s="244"/>
      <c r="D19" s="244"/>
      <c r="E19" s="244"/>
      <c r="F19" s="244"/>
      <c r="G19" s="244"/>
      <c r="H19" s="244"/>
      <c r="I19" s="244"/>
      <c r="J19" s="244"/>
      <c r="K19" s="245">
        <f t="shared" si="0"/>
        <v>0</v>
      </c>
      <c r="L19" s="121">
        <f t="shared" si="0"/>
        <v>0</v>
      </c>
    </row>
    <row r="20" spans="1:12" x14ac:dyDescent="0.25">
      <c r="A20" s="120"/>
      <c r="B20" s="243">
        <v>2</v>
      </c>
      <c r="C20" s="244"/>
      <c r="D20" s="244"/>
      <c r="E20" s="244"/>
      <c r="F20" s="244"/>
      <c r="G20" s="244"/>
      <c r="H20" s="244"/>
      <c r="I20" s="244"/>
      <c r="J20" s="244"/>
      <c r="K20" s="245">
        <f t="shared" si="0"/>
        <v>0</v>
      </c>
      <c r="L20" s="121">
        <f t="shared" si="0"/>
        <v>0</v>
      </c>
    </row>
    <row r="21" spans="1:12" x14ac:dyDescent="0.25">
      <c r="A21" s="120"/>
      <c r="B21" s="243" t="s">
        <v>63</v>
      </c>
      <c r="C21" s="244"/>
      <c r="D21" s="244"/>
      <c r="E21" s="244"/>
      <c r="F21" s="244"/>
      <c r="G21" s="244"/>
      <c r="H21" s="244"/>
      <c r="I21" s="244"/>
      <c r="J21" s="244"/>
      <c r="K21" s="245">
        <f t="shared" si="0"/>
        <v>0</v>
      </c>
      <c r="L21" s="121">
        <f t="shared" si="0"/>
        <v>0</v>
      </c>
    </row>
    <row r="22" spans="1:12" x14ac:dyDescent="0.25">
      <c r="A22" s="120"/>
      <c r="B22" s="243">
        <v>3</v>
      </c>
      <c r="C22" s="244"/>
      <c r="D22" s="244"/>
      <c r="E22" s="244"/>
      <c r="F22" s="244"/>
      <c r="G22" s="244"/>
      <c r="H22" s="244"/>
      <c r="I22" s="244"/>
      <c r="J22" s="244"/>
      <c r="K22" s="245">
        <f t="shared" si="0"/>
        <v>0</v>
      </c>
      <c r="L22" s="121">
        <f t="shared" si="0"/>
        <v>0</v>
      </c>
    </row>
    <row r="23" spans="1:12" x14ac:dyDescent="0.25">
      <c r="A23" s="352" t="s">
        <v>70</v>
      </c>
      <c r="B23" s="353"/>
      <c r="C23" s="247">
        <f t="shared" ref="C23:J23" si="4">+SUBTOTAL(9,C19:C22)</f>
        <v>0</v>
      </c>
      <c r="D23" s="247">
        <f t="shared" si="4"/>
        <v>0</v>
      </c>
      <c r="E23" s="247">
        <f t="shared" si="4"/>
        <v>0</v>
      </c>
      <c r="F23" s="247">
        <f t="shared" si="4"/>
        <v>0</v>
      </c>
      <c r="G23" s="247">
        <f t="shared" si="4"/>
        <v>0</v>
      </c>
      <c r="H23" s="247">
        <f t="shared" si="4"/>
        <v>0</v>
      </c>
      <c r="I23" s="247">
        <f t="shared" si="4"/>
        <v>0</v>
      </c>
      <c r="J23" s="247">
        <f t="shared" si="4"/>
        <v>0</v>
      </c>
      <c r="K23" s="245">
        <f t="shared" si="0"/>
        <v>0</v>
      </c>
      <c r="L23" s="121">
        <f t="shared" si="0"/>
        <v>0</v>
      </c>
    </row>
    <row r="24" spans="1:12" x14ac:dyDescent="0.25">
      <c r="A24" s="122" t="s">
        <v>71</v>
      </c>
      <c r="B24" s="243">
        <v>1</v>
      </c>
      <c r="C24" s="244"/>
      <c r="D24" s="244"/>
      <c r="E24" s="244"/>
      <c r="F24" s="244"/>
      <c r="G24" s="244"/>
      <c r="H24" s="244"/>
      <c r="I24" s="244"/>
      <c r="J24" s="244"/>
      <c r="K24" s="245">
        <f t="shared" si="0"/>
        <v>0</v>
      </c>
      <c r="L24" s="121">
        <f t="shared" si="0"/>
        <v>0</v>
      </c>
    </row>
    <row r="25" spans="1:12" x14ac:dyDescent="0.25">
      <c r="A25" s="120"/>
      <c r="B25" s="243">
        <v>2</v>
      </c>
      <c r="C25" s="244"/>
      <c r="D25" s="244"/>
      <c r="E25" s="244"/>
      <c r="F25" s="244"/>
      <c r="G25" s="244"/>
      <c r="H25" s="244"/>
      <c r="I25" s="244"/>
      <c r="J25" s="244"/>
      <c r="K25" s="245">
        <f t="shared" si="0"/>
        <v>0</v>
      </c>
      <c r="L25" s="121">
        <f t="shared" si="0"/>
        <v>0</v>
      </c>
    </row>
    <row r="26" spans="1:12" x14ac:dyDescent="0.25">
      <c r="A26" s="120"/>
      <c r="B26" s="243" t="s">
        <v>63</v>
      </c>
      <c r="C26" s="244"/>
      <c r="D26" s="244"/>
      <c r="E26" s="244"/>
      <c r="F26" s="244"/>
      <c r="G26" s="244"/>
      <c r="H26" s="244"/>
      <c r="I26" s="244"/>
      <c r="J26" s="244"/>
      <c r="K26" s="245">
        <f t="shared" si="0"/>
        <v>0</v>
      </c>
      <c r="L26" s="121">
        <f t="shared" si="0"/>
        <v>0</v>
      </c>
    </row>
    <row r="27" spans="1:12" x14ac:dyDescent="0.25">
      <c r="A27" s="120"/>
      <c r="B27" s="243">
        <v>3</v>
      </c>
      <c r="C27" s="244"/>
      <c r="D27" s="244"/>
      <c r="E27" s="244"/>
      <c r="F27" s="244"/>
      <c r="G27" s="244"/>
      <c r="H27" s="244"/>
      <c r="I27" s="244"/>
      <c r="J27" s="244"/>
      <c r="K27" s="245">
        <f t="shared" si="0"/>
        <v>0</v>
      </c>
      <c r="L27" s="121">
        <f t="shared" si="0"/>
        <v>0</v>
      </c>
    </row>
    <row r="28" spans="1:12" x14ac:dyDescent="0.25">
      <c r="A28" s="352" t="s">
        <v>72</v>
      </c>
      <c r="B28" s="353"/>
      <c r="C28" s="247">
        <f t="shared" ref="C28:J28" si="5">+SUBTOTAL(9,C24:C27)</f>
        <v>0</v>
      </c>
      <c r="D28" s="247">
        <f t="shared" si="5"/>
        <v>0</v>
      </c>
      <c r="E28" s="247">
        <f t="shared" si="5"/>
        <v>0</v>
      </c>
      <c r="F28" s="247">
        <f t="shared" si="5"/>
        <v>0</v>
      </c>
      <c r="G28" s="247">
        <f t="shared" si="5"/>
        <v>0</v>
      </c>
      <c r="H28" s="247">
        <f t="shared" si="5"/>
        <v>0</v>
      </c>
      <c r="I28" s="247">
        <f t="shared" si="5"/>
        <v>0</v>
      </c>
      <c r="J28" s="247">
        <f t="shared" si="5"/>
        <v>0</v>
      </c>
      <c r="K28" s="245">
        <f t="shared" si="0"/>
        <v>0</v>
      </c>
      <c r="L28" s="121">
        <f t="shared" si="0"/>
        <v>0</v>
      </c>
    </row>
    <row r="29" spans="1:12" x14ac:dyDescent="0.25">
      <c r="A29" s="122" t="s">
        <v>73</v>
      </c>
      <c r="B29" s="243">
        <v>1</v>
      </c>
      <c r="C29" s="244"/>
      <c r="D29" s="244"/>
      <c r="E29" s="244"/>
      <c r="F29" s="244"/>
      <c r="G29" s="244"/>
      <c r="H29" s="244"/>
      <c r="I29" s="244"/>
      <c r="J29" s="244"/>
      <c r="K29" s="245">
        <f t="shared" si="0"/>
        <v>0</v>
      </c>
      <c r="L29" s="121">
        <f t="shared" si="0"/>
        <v>0</v>
      </c>
    </row>
    <row r="30" spans="1:12" x14ac:dyDescent="0.25">
      <c r="A30" s="120"/>
      <c r="B30" s="243">
        <v>2</v>
      </c>
      <c r="C30" s="244"/>
      <c r="D30" s="244"/>
      <c r="E30" s="244"/>
      <c r="F30" s="244"/>
      <c r="G30" s="244"/>
      <c r="H30" s="244"/>
      <c r="I30" s="244"/>
      <c r="J30" s="244"/>
      <c r="K30" s="245">
        <f t="shared" si="0"/>
        <v>0</v>
      </c>
      <c r="L30" s="121">
        <f t="shared" si="0"/>
        <v>0</v>
      </c>
    </row>
    <row r="31" spans="1:12" x14ac:dyDescent="0.25">
      <c r="A31" s="120"/>
      <c r="B31" s="243" t="s">
        <v>63</v>
      </c>
      <c r="C31" s="244"/>
      <c r="D31" s="244"/>
      <c r="E31" s="244"/>
      <c r="F31" s="244"/>
      <c r="G31" s="244"/>
      <c r="H31" s="244"/>
      <c r="I31" s="244"/>
      <c r="J31" s="244"/>
      <c r="K31" s="245">
        <f t="shared" si="0"/>
        <v>0</v>
      </c>
      <c r="L31" s="121">
        <f t="shared" si="0"/>
        <v>0</v>
      </c>
    </row>
    <row r="32" spans="1:12" x14ac:dyDescent="0.25">
      <c r="A32" s="120"/>
      <c r="B32" s="243">
        <v>3</v>
      </c>
      <c r="C32" s="244"/>
      <c r="D32" s="244"/>
      <c r="E32" s="244"/>
      <c r="F32" s="244"/>
      <c r="G32" s="244"/>
      <c r="H32" s="244"/>
      <c r="I32" s="244"/>
      <c r="J32" s="244"/>
      <c r="K32" s="245">
        <f t="shared" si="0"/>
        <v>0</v>
      </c>
      <c r="L32" s="121">
        <f t="shared" si="0"/>
        <v>0</v>
      </c>
    </row>
    <row r="33" spans="1:12" ht="16.5" thickBot="1" x14ac:dyDescent="0.3">
      <c r="A33" s="354" t="s">
        <v>74</v>
      </c>
      <c r="B33" s="355"/>
      <c r="C33" s="248">
        <f t="shared" ref="C33:J33" si="6">+SUBTOTAL(9,C29:C32)</f>
        <v>0</v>
      </c>
      <c r="D33" s="248">
        <f t="shared" si="6"/>
        <v>0</v>
      </c>
      <c r="E33" s="248">
        <f t="shared" si="6"/>
        <v>0</v>
      </c>
      <c r="F33" s="248">
        <f t="shared" si="6"/>
        <v>0</v>
      </c>
      <c r="G33" s="248">
        <f t="shared" si="6"/>
        <v>0</v>
      </c>
      <c r="H33" s="248">
        <f t="shared" si="6"/>
        <v>0</v>
      </c>
      <c r="I33" s="248">
        <f t="shared" si="6"/>
        <v>0</v>
      </c>
      <c r="J33" s="248">
        <f t="shared" si="6"/>
        <v>0</v>
      </c>
      <c r="K33" s="249">
        <f t="shared" si="0"/>
        <v>0</v>
      </c>
      <c r="L33" s="250">
        <f t="shared" si="0"/>
        <v>0</v>
      </c>
    </row>
    <row r="34" spans="1:12" x14ac:dyDescent="0.25">
      <c r="A34" s="347" t="s">
        <v>75</v>
      </c>
      <c r="B34" s="127">
        <v>1</v>
      </c>
      <c r="C34" s="103">
        <f>+C4+C9+C14+C19+C24+C29</f>
        <v>233</v>
      </c>
      <c r="D34" s="103">
        <f t="shared" ref="D34:J37" si="7">+D4+D9+D14+D19+D24+D29</f>
        <v>154</v>
      </c>
      <c r="E34" s="103">
        <f t="shared" si="7"/>
        <v>45</v>
      </c>
      <c r="F34" s="103">
        <f t="shared" si="7"/>
        <v>34</v>
      </c>
      <c r="G34" s="103">
        <f t="shared" si="7"/>
        <v>0</v>
      </c>
      <c r="H34" s="103">
        <f t="shared" si="7"/>
        <v>0</v>
      </c>
      <c r="I34" s="103">
        <f t="shared" si="7"/>
        <v>0</v>
      </c>
      <c r="J34" s="103">
        <f t="shared" si="7"/>
        <v>0</v>
      </c>
      <c r="K34" s="103">
        <f t="shared" si="0"/>
        <v>278</v>
      </c>
      <c r="L34" s="104">
        <f t="shared" si="0"/>
        <v>188</v>
      </c>
    </row>
    <row r="35" spans="1:12" x14ac:dyDescent="0.25">
      <c r="A35" s="348"/>
      <c r="B35" s="251">
        <v>2</v>
      </c>
      <c r="C35" s="245">
        <f>+C5+C10+C15+C20+C25+C30</f>
        <v>65</v>
      </c>
      <c r="D35" s="245">
        <f t="shared" si="7"/>
        <v>45</v>
      </c>
      <c r="E35" s="245">
        <f t="shared" si="7"/>
        <v>10</v>
      </c>
      <c r="F35" s="245">
        <f t="shared" si="7"/>
        <v>10</v>
      </c>
      <c r="G35" s="245">
        <f t="shared" si="7"/>
        <v>0</v>
      </c>
      <c r="H35" s="245">
        <f t="shared" si="7"/>
        <v>0</v>
      </c>
      <c r="I35" s="245">
        <f t="shared" si="7"/>
        <v>0</v>
      </c>
      <c r="J35" s="245">
        <f t="shared" si="7"/>
        <v>0</v>
      </c>
      <c r="K35" s="245">
        <f t="shared" si="0"/>
        <v>75</v>
      </c>
      <c r="L35" s="121">
        <f t="shared" si="0"/>
        <v>55</v>
      </c>
    </row>
    <row r="36" spans="1:12" x14ac:dyDescent="0.25">
      <c r="A36" s="348"/>
      <c r="B36" s="251" t="s">
        <v>63</v>
      </c>
      <c r="C36" s="245">
        <f>+C6+C11+C16+C21+C26+C31</f>
        <v>0</v>
      </c>
      <c r="D36" s="245">
        <f t="shared" si="7"/>
        <v>0</v>
      </c>
      <c r="E36" s="245">
        <f t="shared" si="7"/>
        <v>0</v>
      </c>
      <c r="F36" s="245">
        <f t="shared" si="7"/>
        <v>0</v>
      </c>
      <c r="G36" s="245">
        <f t="shared" si="7"/>
        <v>0</v>
      </c>
      <c r="H36" s="245">
        <f t="shared" si="7"/>
        <v>0</v>
      </c>
      <c r="I36" s="245">
        <f t="shared" si="7"/>
        <v>0</v>
      </c>
      <c r="J36" s="245">
        <f t="shared" si="7"/>
        <v>0</v>
      </c>
      <c r="K36" s="245">
        <f t="shared" si="0"/>
        <v>0</v>
      </c>
      <c r="L36" s="121">
        <f t="shared" si="0"/>
        <v>0</v>
      </c>
    </row>
    <row r="37" spans="1:12" ht="16.5" thickBot="1" x14ac:dyDescent="0.3">
      <c r="A37" s="349"/>
      <c r="B37" s="132">
        <v>3</v>
      </c>
      <c r="C37" s="240">
        <f>+C7+C12+C17+C22+C27+C32</f>
        <v>10</v>
      </c>
      <c r="D37" s="92">
        <f t="shared" si="7"/>
        <v>6</v>
      </c>
      <c r="E37" s="92">
        <f t="shared" si="7"/>
        <v>1</v>
      </c>
      <c r="F37" s="92">
        <f t="shared" si="7"/>
        <v>0</v>
      </c>
      <c r="G37" s="92">
        <f t="shared" si="7"/>
        <v>3</v>
      </c>
      <c r="H37" s="92">
        <f t="shared" si="7"/>
        <v>1</v>
      </c>
      <c r="I37" s="92">
        <f t="shared" si="7"/>
        <v>1</v>
      </c>
      <c r="J37" s="92">
        <f t="shared" si="7"/>
        <v>0</v>
      </c>
      <c r="K37" s="92">
        <f t="shared" si="0"/>
        <v>15</v>
      </c>
      <c r="L37" s="93">
        <f t="shared" si="0"/>
        <v>7</v>
      </c>
    </row>
    <row r="38" spans="1:12" ht="16.5" thickBot="1" x14ac:dyDescent="0.3">
      <c r="A38" s="350" t="s">
        <v>76</v>
      </c>
      <c r="B38" s="351"/>
      <c r="C38" s="100">
        <f>SUM(C34:C37)</f>
        <v>308</v>
      </c>
      <c r="D38" s="100">
        <f t="shared" ref="D38:J38" si="8">SUM(D34:D37)</f>
        <v>205</v>
      </c>
      <c r="E38" s="100">
        <f t="shared" si="8"/>
        <v>56</v>
      </c>
      <c r="F38" s="100">
        <f t="shared" si="8"/>
        <v>44</v>
      </c>
      <c r="G38" s="100">
        <f t="shared" si="8"/>
        <v>3</v>
      </c>
      <c r="H38" s="100">
        <f t="shared" si="8"/>
        <v>1</v>
      </c>
      <c r="I38" s="100">
        <f t="shared" si="8"/>
        <v>1</v>
      </c>
      <c r="J38" s="100">
        <f t="shared" si="8"/>
        <v>0</v>
      </c>
      <c r="K38" s="100">
        <f t="shared" si="0"/>
        <v>368</v>
      </c>
      <c r="L38" s="101">
        <f t="shared" si="0"/>
        <v>250</v>
      </c>
    </row>
    <row r="39" spans="1:12" x14ac:dyDescent="0.25">
      <c r="A39" s="26"/>
    </row>
    <row r="40" spans="1:12" x14ac:dyDescent="0.25">
      <c r="A40" t="s">
        <v>77</v>
      </c>
    </row>
  </sheetData>
  <mergeCells count="14">
    <mergeCell ref="A1:L1"/>
    <mergeCell ref="A2:A3"/>
    <mergeCell ref="B2:B3"/>
    <mergeCell ref="C2:F2"/>
    <mergeCell ref="G2:J2"/>
    <mergeCell ref="K2:L2"/>
    <mergeCell ref="A34:A37"/>
    <mergeCell ref="A38:B38"/>
    <mergeCell ref="A8:B8"/>
    <mergeCell ref="A13:B13"/>
    <mergeCell ref="A18:B18"/>
    <mergeCell ref="A23:B23"/>
    <mergeCell ref="A28:B28"/>
    <mergeCell ref="A33:B33"/>
  </mergeCells>
  <pageMargins left="0.74803149606299213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view="pageBreakPreview" zoomScale="115" zoomScaleNormal="100" zoomScaleSheetLayoutView="115" workbookViewId="0">
      <selection activeCell="D5" sqref="D5"/>
    </sheetView>
  </sheetViews>
  <sheetFormatPr defaultRowHeight="15.75" x14ac:dyDescent="0.25"/>
  <cols>
    <col min="1" max="6" width="10.625" customWidth="1"/>
    <col min="7" max="7" width="11.5" customWidth="1"/>
  </cols>
  <sheetData>
    <row r="1" spans="1:7" ht="20.25" x14ac:dyDescent="0.3">
      <c r="A1" s="356" t="s">
        <v>78</v>
      </c>
      <c r="B1" s="364"/>
      <c r="C1" s="364"/>
      <c r="D1" s="364"/>
      <c r="E1" s="364"/>
      <c r="F1" s="364"/>
      <c r="G1" s="364"/>
    </row>
    <row r="2" spans="1:7" ht="16.5" thickBot="1" x14ac:dyDescent="0.3">
      <c r="A2" s="365" t="s">
        <v>55</v>
      </c>
      <c r="B2" s="365"/>
      <c r="C2" s="365"/>
      <c r="D2" s="365"/>
      <c r="E2" s="365"/>
      <c r="F2" s="365"/>
      <c r="G2" s="365"/>
    </row>
    <row r="3" spans="1:7" ht="16.5" thickBot="1" x14ac:dyDescent="0.3">
      <c r="A3" s="54" t="s">
        <v>79</v>
      </c>
      <c r="B3" s="39">
        <v>2023</v>
      </c>
      <c r="C3" s="39">
        <v>2022</v>
      </c>
      <c r="D3" s="39">
        <v>2021</v>
      </c>
      <c r="E3" s="39">
        <v>2020</v>
      </c>
      <c r="F3" s="39">
        <v>2019</v>
      </c>
      <c r="G3" s="39">
        <v>2018</v>
      </c>
    </row>
    <row r="4" spans="1:7" x14ac:dyDescent="0.25">
      <c r="A4" s="7">
        <v>1</v>
      </c>
      <c r="B4" s="25">
        <v>278</v>
      </c>
      <c r="C4" s="25">
        <v>281</v>
      </c>
      <c r="D4" s="25">
        <v>294</v>
      </c>
      <c r="E4" s="25">
        <v>300</v>
      </c>
      <c r="F4" s="25">
        <v>267</v>
      </c>
      <c r="G4" s="25">
        <v>267</v>
      </c>
    </row>
    <row r="5" spans="1:7" x14ac:dyDescent="0.25">
      <c r="A5" s="243">
        <v>2</v>
      </c>
      <c r="B5" s="244">
        <v>75</v>
      </c>
      <c r="C5" s="244">
        <v>88</v>
      </c>
      <c r="D5" s="244">
        <v>105</v>
      </c>
      <c r="E5" s="244">
        <v>99</v>
      </c>
      <c r="F5" s="244">
        <v>95</v>
      </c>
      <c r="G5" s="244">
        <v>112</v>
      </c>
    </row>
    <row r="6" spans="1:7" x14ac:dyDescent="0.25">
      <c r="A6" s="243" t="s">
        <v>63</v>
      </c>
      <c r="B6" s="244"/>
      <c r="C6" s="244"/>
      <c r="D6" s="244"/>
      <c r="E6" s="244"/>
      <c r="F6" s="244"/>
      <c r="G6" s="244"/>
    </row>
    <row r="7" spans="1:7" x14ac:dyDescent="0.25">
      <c r="A7" s="243">
        <v>3</v>
      </c>
      <c r="B7" s="244">
        <v>11</v>
      </c>
      <c r="C7" s="244">
        <v>8</v>
      </c>
      <c r="D7" s="244">
        <v>13</v>
      </c>
      <c r="E7" s="244">
        <v>13</v>
      </c>
      <c r="F7" s="244">
        <v>12</v>
      </c>
      <c r="G7" s="244">
        <v>16</v>
      </c>
    </row>
    <row r="8" spans="1:7" x14ac:dyDescent="0.25">
      <c r="A8" s="251" t="s">
        <v>57</v>
      </c>
      <c r="B8" s="245">
        <f>SUM(B4:B7)</f>
        <v>364</v>
      </c>
      <c r="C8" s="245">
        <f t="shared" ref="C8:G8" si="0">SUM(C4:C7)</f>
        <v>377</v>
      </c>
      <c r="D8" s="245">
        <f t="shared" si="0"/>
        <v>412</v>
      </c>
      <c r="E8" s="245">
        <f t="shared" si="0"/>
        <v>412</v>
      </c>
      <c r="F8" s="245">
        <f t="shared" si="0"/>
        <v>374</v>
      </c>
      <c r="G8" s="245">
        <f t="shared" si="0"/>
        <v>395</v>
      </c>
    </row>
    <row r="9" spans="1:7" ht="16.5" thickBot="1" x14ac:dyDescent="0.3">
      <c r="A9" s="365" t="s">
        <v>56</v>
      </c>
      <c r="B9" s="365"/>
      <c r="C9" s="365"/>
      <c r="D9" s="365"/>
      <c r="E9" s="365"/>
      <c r="F9" s="365"/>
      <c r="G9" s="365"/>
    </row>
    <row r="10" spans="1:7" ht="16.5" thickBot="1" x14ac:dyDescent="0.3">
      <c r="A10" s="54" t="s">
        <v>79</v>
      </c>
      <c r="B10" s="39">
        <v>2023</v>
      </c>
      <c r="C10" s="39">
        <v>2022</v>
      </c>
      <c r="D10" s="39">
        <v>2021</v>
      </c>
      <c r="E10" s="39">
        <v>2020</v>
      </c>
      <c r="F10" s="39">
        <v>2019</v>
      </c>
      <c r="G10" s="39">
        <v>2018</v>
      </c>
    </row>
    <row r="11" spans="1:7" x14ac:dyDescent="0.25">
      <c r="A11" s="7">
        <v>1</v>
      </c>
      <c r="B11" s="25"/>
      <c r="C11" s="25"/>
      <c r="D11" s="25"/>
      <c r="E11" s="25"/>
      <c r="F11" s="25"/>
      <c r="G11" s="25"/>
    </row>
    <row r="12" spans="1:7" x14ac:dyDescent="0.25">
      <c r="A12" s="243">
        <v>2</v>
      </c>
      <c r="B12" s="244"/>
      <c r="C12" s="244"/>
      <c r="D12" s="244"/>
      <c r="E12" s="244"/>
      <c r="F12" s="244"/>
      <c r="G12" s="244"/>
    </row>
    <row r="13" spans="1:7" x14ac:dyDescent="0.25">
      <c r="A13" s="243" t="s">
        <v>63</v>
      </c>
      <c r="B13" s="244"/>
      <c r="C13" s="244"/>
      <c r="D13" s="244"/>
      <c r="E13" s="244"/>
      <c r="F13" s="244"/>
      <c r="G13" s="244"/>
    </row>
    <row r="14" spans="1:7" x14ac:dyDescent="0.25">
      <c r="A14" s="243">
        <v>3</v>
      </c>
      <c r="B14" s="244">
        <v>4</v>
      </c>
      <c r="C14" s="244">
        <v>4</v>
      </c>
      <c r="D14" s="244">
        <v>3</v>
      </c>
      <c r="E14" s="244">
        <v>2</v>
      </c>
      <c r="F14" s="244">
        <v>4</v>
      </c>
      <c r="G14" s="244">
        <v>2</v>
      </c>
    </row>
    <row r="15" spans="1:7" x14ac:dyDescent="0.25">
      <c r="A15" s="251" t="s">
        <v>57</v>
      </c>
      <c r="B15" s="245">
        <f t="shared" ref="B15:G15" si="1">SUM(B11:B14)</f>
        <v>4</v>
      </c>
      <c r="C15" s="245">
        <f t="shared" si="1"/>
        <v>4</v>
      </c>
      <c r="D15" s="245">
        <f t="shared" si="1"/>
        <v>3</v>
      </c>
      <c r="E15" s="245">
        <f t="shared" si="1"/>
        <v>2</v>
      </c>
      <c r="F15" s="245">
        <f t="shared" si="1"/>
        <v>4</v>
      </c>
      <c r="G15" s="245">
        <f t="shared" si="1"/>
        <v>2</v>
      </c>
    </row>
    <row r="16" spans="1:7" ht="16.5" thickBot="1" x14ac:dyDescent="0.3">
      <c r="A16" s="366" t="s">
        <v>80</v>
      </c>
      <c r="B16" s="366"/>
      <c r="C16" s="366"/>
      <c r="D16" s="366"/>
      <c r="E16" s="366"/>
      <c r="F16" s="366"/>
      <c r="G16" s="366"/>
    </row>
    <row r="17" spans="1:7" ht="16.5" thickBot="1" x14ac:dyDescent="0.3">
      <c r="A17" s="54" t="s">
        <v>81</v>
      </c>
      <c r="B17" s="39">
        <v>2023</v>
      </c>
      <c r="C17" s="39">
        <v>2022</v>
      </c>
      <c r="D17" s="39">
        <v>2021</v>
      </c>
      <c r="E17" s="39">
        <v>2020</v>
      </c>
      <c r="F17" s="39">
        <v>2019</v>
      </c>
      <c r="G17" s="39">
        <v>2018</v>
      </c>
    </row>
    <row r="18" spans="1:7" x14ac:dyDescent="0.25">
      <c r="A18" s="64">
        <v>1</v>
      </c>
      <c r="B18" s="36">
        <f t="shared" ref="B18:G21" si="2">+B11+B4</f>
        <v>278</v>
      </c>
      <c r="C18" s="36">
        <f t="shared" si="2"/>
        <v>281</v>
      </c>
      <c r="D18" s="36">
        <f t="shared" si="2"/>
        <v>294</v>
      </c>
      <c r="E18" s="36">
        <f t="shared" si="2"/>
        <v>300</v>
      </c>
      <c r="F18" s="36">
        <f t="shared" si="2"/>
        <v>267</v>
      </c>
      <c r="G18" s="36">
        <f t="shared" si="2"/>
        <v>267</v>
      </c>
    </row>
    <row r="19" spans="1:7" x14ac:dyDescent="0.25">
      <c r="A19" s="64">
        <v>2</v>
      </c>
      <c r="B19" s="36">
        <f t="shared" si="2"/>
        <v>75</v>
      </c>
      <c r="C19" s="36">
        <f t="shared" si="2"/>
        <v>88</v>
      </c>
      <c r="D19" s="36">
        <f t="shared" si="2"/>
        <v>105</v>
      </c>
      <c r="E19" s="36">
        <f t="shared" si="2"/>
        <v>99</v>
      </c>
      <c r="F19" s="36">
        <f t="shared" si="2"/>
        <v>95</v>
      </c>
      <c r="G19" s="36">
        <f t="shared" si="2"/>
        <v>112</v>
      </c>
    </row>
    <row r="20" spans="1:7" x14ac:dyDescent="0.25">
      <c r="A20" s="251" t="s">
        <v>63</v>
      </c>
      <c r="B20" s="36">
        <f t="shared" si="2"/>
        <v>0</v>
      </c>
      <c r="C20" s="36">
        <f t="shared" si="2"/>
        <v>0</v>
      </c>
      <c r="D20" s="36">
        <f t="shared" si="2"/>
        <v>0</v>
      </c>
      <c r="E20" s="36">
        <f t="shared" si="2"/>
        <v>0</v>
      </c>
      <c r="F20" s="36">
        <f t="shared" si="2"/>
        <v>0</v>
      </c>
      <c r="G20" s="36">
        <f t="shared" si="2"/>
        <v>0</v>
      </c>
    </row>
    <row r="21" spans="1:7" x14ac:dyDescent="0.25">
      <c r="A21" s="251">
        <v>3</v>
      </c>
      <c r="B21" s="36">
        <f t="shared" si="2"/>
        <v>15</v>
      </c>
      <c r="C21" s="36">
        <f t="shared" si="2"/>
        <v>12</v>
      </c>
      <c r="D21" s="36">
        <f t="shared" si="2"/>
        <v>16</v>
      </c>
      <c r="E21" s="36">
        <f t="shared" si="2"/>
        <v>15</v>
      </c>
      <c r="F21" s="36">
        <f t="shared" si="2"/>
        <v>16</v>
      </c>
      <c r="G21" s="36">
        <f t="shared" si="2"/>
        <v>18</v>
      </c>
    </row>
    <row r="22" spans="1:7" x14ac:dyDescent="0.25">
      <c r="A22" s="251" t="s">
        <v>57</v>
      </c>
      <c r="B22" s="245">
        <f t="shared" ref="B22:G22" si="3">SUM(B18:B21)</f>
        <v>368</v>
      </c>
      <c r="C22" s="245">
        <f t="shared" si="3"/>
        <v>381</v>
      </c>
      <c r="D22" s="245">
        <f t="shared" si="3"/>
        <v>415</v>
      </c>
      <c r="E22" s="245">
        <f t="shared" si="3"/>
        <v>414</v>
      </c>
      <c r="F22" s="245">
        <f t="shared" si="3"/>
        <v>378</v>
      </c>
      <c r="G22" s="245">
        <f t="shared" si="3"/>
        <v>397</v>
      </c>
    </row>
    <row r="24" spans="1:7" x14ac:dyDescent="0.25">
      <c r="A24" t="s">
        <v>77</v>
      </c>
    </row>
  </sheetData>
  <mergeCells count="4">
    <mergeCell ref="A1:G1"/>
    <mergeCell ref="A2:G2"/>
    <mergeCell ref="A9:G9"/>
    <mergeCell ref="A16:G16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view="pageBreakPreview" topLeftCell="A2" zoomScale="115" zoomScaleNormal="100" zoomScaleSheetLayoutView="115" workbookViewId="0">
      <selection activeCell="K38" sqref="K38"/>
    </sheetView>
  </sheetViews>
  <sheetFormatPr defaultRowHeight="15.75" x14ac:dyDescent="0.25"/>
  <cols>
    <col min="1" max="1" width="17.75" customWidth="1"/>
    <col min="2" max="2" width="10.5" customWidth="1"/>
    <col min="3" max="3" width="4.75" customWidth="1"/>
    <col min="4" max="4" width="5" customWidth="1"/>
    <col min="5" max="5" width="4.75" customWidth="1"/>
    <col min="6" max="6" width="5" customWidth="1"/>
    <col min="7" max="7" width="4.75" customWidth="1"/>
    <col min="8" max="8" width="5" customWidth="1"/>
    <col min="9" max="9" width="4.75" customWidth="1"/>
    <col min="10" max="10" width="5" customWidth="1"/>
    <col min="11" max="11" width="5.875" customWidth="1"/>
    <col min="12" max="12" width="5" customWidth="1"/>
    <col min="13" max="13" width="4.75" customWidth="1"/>
    <col min="14" max="14" width="5" customWidth="1"/>
    <col min="15" max="15" width="4.75" customWidth="1"/>
    <col min="16" max="16" width="5" customWidth="1"/>
  </cols>
  <sheetData>
    <row r="1" spans="1:13" ht="36" customHeight="1" thickBot="1" x14ac:dyDescent="0.3">
      <c r="A1" s="367" t="s">
        <v>82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</row>
    <row r="2" spans="1:13" x14ac:dyDescent="0.25">
      <c r="A2" s="370" t="s">
        <v>53</v>
      </c>
      <c r="B2" s="368" t="s">
        <v>83</v>
      </c>
      <c r="C2" s="368" t="s">
        <v>55</v>
      </c>
      <c r="D2" s="368"/>
      <c r="E2" s="368"/>
      <c r="F2" s="368"/>
      <c r="G2" s="368" t="s">
        <v>56</v>
      </c>
      <c r="H2" s="368"/>
      <c r="I2" s="368"/>
      <c r="J2" s="368"/>
      <c r="K2" s="359" t="s">
        <v>57</v>
      </c>
      <c r="L2" s="369"/>
      <c r="M2" s="2"/>
    </row>
    <row r="3" spans="1:13" ht="48" thickBot="1" x14ac:dyDescent="0.3">
      <c r="A3" s="371"/>
      <c r="B3" s="372"/>
      <c r="C3" s="87" t="s">
        <v>58</v>
      </c>
      <c r="D3" s="125" t="s">
        <v>59</v>
      </c>
      <c r="E3" s="87" t="s">
        <v>60</v>
      </c>
      <c r="F3" s="125" t="s">
        <v>59</v>
      </c>
      <c r="G3" s="87" t="s">
        <v>58</v>
      </c>
      <c r="H3" s="125" t="s">
        <v>59</v>
      </c>
      <c r="I3" s="87" t="s">
        <v>60</v>
      </c>
      <c r="J3" s="125" t="s">
        <v>59</v>
      </c>
      <c r="K3" s="87" t="s">
        <v>61</v>
      </c>
      <c r="L3" s="126" t="s">
        <v>59</v>
      </c>
      <c r="M3" s="2"/>
    </row>
    <row r="4" spans="1:13" x14ac:dyDescent="0.25">
      <c r="A4" s="123" t="s">
        <v>62</v>
      </c>
      <c r="B4" s="7">
        <v>1</v>
      </c>
      <c r="C4" s="25">
        <v>40</v>
      </c>
      <c r="D4" s="25">
        <v>31</v>
      </c>
      <c r="E4" s="25">
        <v>16</v>
      </c>
      <c r="F4" s="25">
        <v>16</v>
      </c>
      <c r="G4" s="25"/>
      <c r="H4" s="25"/>
      <c r="I4" s="25"/>
      <c r="J4" s="25"/>
      <c r="K4" s="119">
        <f>+C4+E4+G4+I4</f>
        <v>56</v>
      </c>
      <c r="L4" s="124">
        <f>+D4+F4+H4+J4</f>
        <v>47</v>
      </c>
    </row>
    <row r="5" spans="1:13" x14ac:dyDescent="0.25">
      <c r="A5" s="90"/>
      <c r="B5" s="243">
        <v>2</v>
      </c>
      <c r="C5" s="244">
        <v>44</v>
      </c>
      <c r="D5" s="244">
        <v>35</v>
      </c>
      <c r="E5" s="244">
        <v>3</v>
      </c>
      <c r="F5" s="244">
        <v>3</v>
      </c>
      <c r="G5" s="244"/>
      <c r="H5" s="244"/>
      <c r="I5" s="244"/>
      <c r="J5" s="244"/>
      <c r="K5" s="247">
        <f t="shared" ref="K5:L38" si="0">+C5+E5+G5+I5</f>
        <v>47</v>
      </c>
      <c r="L5" s="121">
        <f t="shared" si="0"/>
        <v>38</v>
      </c>
    </row>
    <row r="6" spans="1:13" x14ac:dyDescent="0.25">
      <c r="A6" s="90"/>
      <c r="B6" s="243" t="s">
        <v>63</v>
      </c>
      <c r="C6" s="244"/>
      <c r="D6" s="244"/>
      <c r="E6" s="244"/>
      <c r="F6" s="244"/>
      <c r="G6" s="244"/>
      <c r="H6" s="244"/>
      <c r="I6" s="244"/>
      <c r="J6" s="244"/>
      <c r="K6" s="247">
        <f t="shared" si="0"/>
        <v>0</v>
      </c>
      <c r="L6" s="121">
        <f t="shared" si="0"/>
        <v>0</v>
      </c>
    </row>
    <row r="7" spans="1:13" x14ac:dyDescent="0.25">
      <c r="A7" s="90"/>
      <c r="B7" s="243">
        <v>3</v>
      </c>
      <c r="C7" s="244">
        <v>1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7">
        <f t="shared" si="0"/>
        <v>1</v>
      </c>
      <c r="L7" s="121">
        <f t="shared" si="0"/>
        <v>0</v>
      </c>
    </row>
    <row r="8" spans="1:13" x14ac:dyDescent="0.25">
      <c r="A8" s="352" t="s">
        <v>84</v>
      </c>
      <c r="B8" s="353"/>
      <c r="C8" s="245">
        <f>SUM(C4:C7)</f>
        <v>85</v>
      </c>
      <c r="D8" s="245">
        <f>SUM(D4:D7)</f>
        <v>66</v>
      </c>
      <c r="E8" s="245">
        <f>SUM(E4:E7)</f>
        <v>19</v>
      </c>
      <c r="F8" s="245">
        <f>SUM(F4:F7)</f>
        <v>19</v>
      </c>
      <c r="G8" s="245">
        <f>SUM(G4:G7)</f>
        <v>0</v>
      </c>
      <c r="H8" s="245">
        <f t="shared" ref="H8:J8" si="1">SUM(H4:H7)</f>
        <v>0</v>
      </c>
      <c r="I8" s="245">
        <f t="shared" si="1"/>
        <v>0</v>
      </c>
      <c r="J8" s="245">
        <f t="shared" si="1"/>
        <v>0</v>
      </c>
      <c r="K8" s="247">
        <f>+C8+E8+G8+I8</f>
        <v>104</v>
      </c>
      <c r="L8" s="121">
        <f t="shared" si="0"/>
        <v>85</v>
      </c>
    </row>
    <row r="9" spans="1:13" x14ac:dyDescent="0.25">
      <c r="A9" s="122" t="s">
        <v>65</v>
      </c>
      <c r="B9" s="243">
        <v>1</v>
      </c>
      <c r="C9" s="244"/>
      <c r="D9" s="244"/>
      <c r="E9" s="244"/>
      <c r="F9" s="244"/>
      <c r="G9" s="244"/>
      <c r="H9" s="244"/>
      <c r="I9" s="244"/>
      <c r="J9" s="244"/>
      <c r="K9" s="247">
        <f t="shared" si="0"/>
        <v>0</v>
      </c>
      <c r="L9" s="121">
        <f t="shared" si="0"/>
        <v>0</v>
      </c>
    </row>
    <row r="10" spans="1:13" x14ac:dyDescent="0.25">
      <c r="A10" s="90"/>
      <c r="B10" s="243">
        <v>2</v>
      </c>
      <c r="C10" s="244"/>
      <c r="D10" s="244"/>
      <c r="E10" s="244"/>
      <c r="F10" s="244"/>
      <c r="G10" s="244"/>
      <c r="H10" s="244"/>
      <c r="I10" s="244"/>
      <c r="J10" s="244"/>
      <c r="K10" s="247">
        <f t="shared" si="0"/>
        <v>0</v>
      </c>
      <c r="L10" s="121">
        <f t="shared" si="0"/>
        <v>0</v>
      </c>
    </row>
    <row r="11" spans="1:13" x14ac:dyDescent="0.25">
      <c r="A11" s="90"/>
      <c r="B11" s="243" t="s">
        <v>63</v>
      </c>
      <c r="C11" s="244"/>
      <c r="D11" s="244"/>
      <c r="E11" s="244"/>
      <c r="F11" s="244"/>
      <c r="G11" s="244"/>
      <c r="H11" s="244"/>
      <c r="I11" s="244"/>
      <c r="J11" s="244"/>
      <c r="K11" s="247">
        <f t="shared" si="0"/>
        <v>0</v>
      </c>
      <c r="L11" s="121">
        <f t="shared" si="0"/>
        <v>0</v>
      </c>
    </row>
    <row r="12" spans="1:13" x14ac:dyDescent="0.25">
      <c r="A12" s="90"/>
      <c r="B12" s="243">
        <v>3</v>
      </c>
      <c r="C12" s="244"/>
      <c r="D12" s="244"/>
      <c r="E12" s="244"/>
      <c r="F12" s="244"/>
      <c r="G12" s="244"/>
      <c r="H12" s="244"/>
      <c r="I12" s="244"/>
      <c r="J12" s="244"/>
      <c r="K12" s="247">
        <f t="shared" si="0"/>
        <v>0</v>
      </c>
      <c r="L12" s="121">
        <f t="shared" si="0"/>
        <v>0</v>
      </c>
    </row>
    <row r="13" spans="1:13" x14ac:dyDescent="0.25">
      <c r="A13" s="352" t="s">
        <v>85</v>
      </c>
      <c r="B13" s="353"/>
      <c r="C13" s="245">
        <f>SUM(C9:C12)</f>
        <v>0</v>
      </c>
      <c r="D13" s="245">
        <f>SUM(D9:D12)</f>
        <v>0</v>
      </c>
      <c r="E13" s="245">
        <f>SUM(E9:E12)</f>
        <v>0</v>
      </c>
      <c r="F13" s="245">
        <f>SUM(F9:F12)</f>
        <v>0</v>
      </c>
      <c r="G13" s="245">
        <f t="shared" ref="G13:J13" si="2">SUM(G9:G12)</f>
        <v>0</v>
      </c>
      <c r="H13" s="245">
        <f t="shared" si="2"/>
        <v>0</v>
      </c>
      <c r="I13" s="245">
        <f t="shared" si="2"/>
        <v>0</v>
      </c>
      <c r="J13" s="245">
        <f t="shared" si="2"/>
        <v>0</v>
      </c>
      <c r="K13" s="247">
        <f t="shared" si="0"/>
        <v>0</v>
      </c>
      <c r="L13" s="121">
        <f t="shared" si="0"/>
        <v>0</v>
      </c>
    </row>
    <row r="14" spans="1:13" x14ac:dyDescent="0.25">
      <c r="A14" s="122" t="s">
        <v>67</v>
      </c>
      <c r="B14" s="243">
        <v>1</v>
      </c>
      <c r="C14" s="244"/>
      <c r="D14" s="244"/>
      <c r="E14" s="244"/>
      <c r="F14" s="244"/>
      <c r="G14" s="244"/>
      <c r="H14" s="244"/>
      <c r="I14" s="244"/>
      <c r="J14" s="244"/>
      <c r="K14" s="247">
        <f t="shared" si="0"/>
        <v>0</v>
      </c>
      <c r="L14" s="121">
        <f t="shared" si="0"/>
        <v>0</v>
      </c>
    </row>
    <row r="15" spans="1:13" x14ac:dyDescent="0.25">
      <c r="A15" s="90"/>
      <c r="B15" s="243">
        <v>2</v>
      </c>
      <c r="C15" s="244"/>
      <c r="D15" s="244"/>
      <c r="E15" s="244"/>
      <c r="F15" s="244"/>
      <c r="G15" s="244"/>
      <c r="H15" s="244"/>
      <c r="I15" s="244"/>
      <c r="J15" s="244"/>
      <c r="K15" s="247">
        <f t="shared" si="0"/>
        <v>0</v>
      </c>
      <c r="L15" s="121">
        <f t="shared" si="0"/>
        <v>0</v>
      </c>
    </row>
    <row r="16" spans="1:13" x14ac:dyDescent="0.25">
      <c r="A16" s="90"/>
      <c r="B16" s="243" t="s">
        <v>63</v>
      </c>
      <c r="C16" s="244"/>
      <c r="D16" s="244"/>
      <c r="E16" s="244"/>
      <c r="F16" s="244"/>
      <c r="G16" s="244"/>
      <c r="H16" s="244"/>
      <c r="I16" s="244"/>
      <c r="J16" s="244"/>
      <c r="K16" s="247">
        <f t="shared" si="0"/>
        <v>0</v>
      </c>
      <c r="L16" s="121">
        <f t="shared" si="0"/>
        <v>0</v>
      </c>
    </row>
    <row r="17" spans="1:12" x14ac:dyDescent="0.25">
      <c r="A17" s="90"/>
      <c r="B17" s="243">
        <v>3</v>
      </c>
      <c r="C17" s="244"/>
      <c r="D17" s="244"/>
      <c r="E17" s="244"/>
      <c r="F17" s="244"/>
      <c r="G17" s="244"/>
      <c r="H17" s="244"/>
      <c r="I17" s="244"/>
      <c r="J17" s="244"/>
      <c r="K17" s="247">
        <f t="shared" si="0"/>
        <v>0</v>
      </c>
      <c r="L17" s="121">
        <f t="shared" si="0"/>
        <v>0</v>
      </c>
    </row>
    <row r="18" spans="1:12" x14ac:dyDescent="0.25">
      <c r="A18" s="352" t="s">
        <v>86</v>
      </c>
      <c r="B18" s="353"/>
      <c r="C18" s="245">
        <f>SUM(C14:C17)</f>
        <v>0</v>
      </c>
      <c r="D18" s="245">
        <f>SUM(D14:D17)</f>
        <v>0</v>
      </c>
      <c r="E18" s="245">
        <f>SUM(E14:E17)</f>
        <v>0</v>
      </c>
      <c r="F18" s="245">
        <f>SUM(F14:F17)</f>
        <v>0</v>
      </c>
      <c r="G18" s="245">
        <f t="shared" ref="G18:I18" si="3">SUM(G14:G17)</f>
        <v>0</v>
      </c>
      <c r="H18" s="245">
        <f t="shared" si="3"/>
        <v>0</v>
      </c>
      <c r="I18" s="245">
        <f t="shared" si="3"/>
        <v>0</v>
      </c>
      <c r="J18" s="245">
        <f>SUM(J14:J17)</f>
        <v>0</v>
      </c>
      <c r="K18" s="247">
        <f t="shared" si="0"/>
        <v>0</v>
      </c>
      <c r="L18" s="121">
        <f t="shared" si="0"/>
        <v>0</v>
      </c>
    </row>
    <row r="19" spans="1:12" x14ac:dyDescent="0.25">
      <c r="A19" s="122" t="s">
        <v>69</v>
      </c>
      <c r="B19" s="243">
        <v>1</v>
      </c>
      <c r="C19" s="244"/>
      <c r="D19" s="244"/>
      <c r="E19" s="244"/>
      <c r="F19" s="244"/>
      <c r="G19" s="244"/>
      <c r="H19" s="244"/>
      <c r="I19" s="244"/>
      <c r="J19" s="244"/>
      <c r="K19" s="247">
        <f t="shared" si="0"/>
        <v>0</v>
      </c>
      <c r="L19" s="121">
        <f t="shared" si="0"/>
        <v>0</v>
      </c>
    </row>
    <row r="20" spans="1:12" x14ac:dyDescent="0.25">
      <c r="A20" s="90"/>
      <c r="B20" s="243">
        <v>2</v>
      </c>
      <c r="C20" s="244"/>
      <c r="D20" s="244"/>
      <c r="E20" s="244"/>
      <c r="F20" s="244"/>
      <c r="G20" s="244"/>
      <c r="H20" s="244"/>
      <c r="I20" s="244"/>
      <c r="J20" s="244"/>
      <c r="K20" s="247">
        <f t="shared" si="0"/>
        <v>0</v>
      </c>
      <c r="L20" s="121">
        <f t="shared" si="0"/>
        <v>0</v>
      </c>
    </row>
    <row r="21" spans="1:12" x14ac:dyDescent="0.25">
      <c r="A21" s="90"/>
      <c r="B21" s="243" t="s">
        <v>63</v>
      </c>
      <c r="C21" s="244"/>
      <c r="D21" s="244"/>
      <c r="E21" s="244"/>
      <c r="F21" s="244"/>
      <c r="G21" s="244"/>
      <c r="H21" s="244"/>
      <c r="I21" s="244"/>
      <c r="J21" s="244"/>
      <c r="K21" s="247">
        <f t="shared" si="0"/>
        <v>0</v>
      </c>
      <c r="L21" s="121">
        <f t="shared" si="0"/>
        <v>0</v>
      </c>
    </row>
    <row r="22" spans="1:12" x14ac:dyDescent="0.25">
      <c r="A22" s="90"/>
      <c r="B22" s="243">
        <v>3</v>
      </c>
      <c r="C22" s="244"/>
      <c r="D22" s="244"/>
      <c r="E22" s="244"/>
      <c r="F22" s="244"/>
      <c r="G22" s="244"/>
      <c r="H22" s="244"/>
      <c r="I22" s="244"/>
      <c r="J22" s="244"/>
      <c r="K22" s="247">
        <f t="shared" si="0"/>
        <v>0</v>
      </c>
      <c r="L22" s="121">
        <f t="shared" si="0"/>
        <v>0</v>
      </c>
    </row>
    <row r="23" spans="1:12" x14ac:dyDescent="0.25">
      <c r="A23" s="352" t="s">
        <v>87</v>
      </c>
      <c r="B23" s="353"/>
      <c r="C23" s="245">
        <f>SUM(C19:C22)</f>
        <v>0</v>
      </c>
      <c r="D23" s="245">
        <f>SUM(D19:D22)</f>
        <v>0</v>
      </c>
      <c r="E23" s="245">
        <f>SUM(E19:E22)</f>
        <v>0</v>
      </c>
      <c r="F23" s="245">
        <f>SUM(F19:F22)</f>
        <v>0</v>
      </c>
      <c r="G23" s="245">
        <f t="shared" ref="G23:J23" si="4">SUM(G19:G22)</f>
        <v>0</v>
      </c>
      <c r="H23" s="245">
        <f t="shared" si="4"/>
        <v>0</v>
      </c>
      <c r="I23" s="245">
        <f t="shared" si="4"/>
        <v>0</v>
      </c>
      <c r="J23" s="245">
        <f t="shared" si="4"/>
        <v>0</v>
      </c>
      <c r="K23" s="247">
        <f t="shared" si="0"/>
        <v>0</v>
      </c>
      <c r="L23" s="121">
        <f t="shared" si="0"/>
        <v>0</v>
      </c>
    </row>
    <row r="24" spans="1:12" x14ac:dyDescent="0.25">
      <c r="A24" s="122" t="s">
        <v>71</v>
      </c>
      <c r="B24" s="243">
        <v>1</v>
      </c>
      <c r="C24" s="244"/>
      <c r="D24" s="244"/>
      <c r="E24" s="244"/>
      <c r="F24" s="244"/>
      <c r="G24" s="244"/>
      <c r="H24" s="244"/>
      <c r="I24" s="244"/>
      <c r="J24" s="244"/>
      <c r="K24" s="247">
        <f t="shared" si="0"/>
        <v>0</v>
      </c>
      <c r="L24" s="121">
        <f t="shared" si="0"/>
        <v>0</v>
      </c>
    </row>
    <row r="25" spans="1:12" x14ac:dyDescent="0.25">
      <c r="A25" s="90"/>
      <c r="B25" s="243">
        <v>2</v>
      </c>
      <c r="C25" s="244"/>
      <c r="D25" s="244"/>
      <c r="E25" s="244"/>
      <c r="F25" s="244"/>
      <c r="G25" s="244"/>
      <c r="H25" s="244"/>
      <c r="I25" s="244"/>
      <c r="J25" s="244"/>
      <c r="K25" s="247">
        <f t="shared" si="0"/>
        <v>0</v>
      </c>
      <c r="L25" s="121">
        <f t="shared" si="0"/>
        <v>0</v>
      </c>
    </row>
    <row r="26" spans="1:12" x14ac:dyDescent="0.25">
      <c r="A26" s="90"/>
      <c r="B26" s="243" t="s">
        <v>63</v>
      </c>
      <c r="C26" s="244"/>
      <c r="D26" s="244"/>
      <c r="E26" s="244"/>
      <c r="F26" s="244"/>
      <c r="G26" s="244"/>
      <c r="H26" s="244"/>
      <c r="I26" s="244"/>
      <c r="J26" s="244"/>
      <c r="K26" s="247">
        <f t="shared" si="0"/>
        <v>0</v>
      </c>
      <c r="L26" s="121">
        <f t="shared" si="0"/>
        <v>0</v>
      </c>
    </row>
    <row r="27" spans="1:12" x14ac:dyDescent="0.25">
      <c r="A27" s="90"/>
      <c r="B27" s="243">
        <v>3</v>
      </c>
      <c r="C27" s="244"/>
      <c r="D27" s="244"/>
      <c r="E27" s="244"/>
      <c r="F27" s="244"/>
      <c r="G27" s="244"/>
      <c r="H27" s="244"/>
      <c r="I27" s="244"/>
      <c r="J27" s="244"/>
      <c r="K27" s="247">
        <f t="shared" si="0"/>
        <v>0</v>
      </c>
      <c r="L27" s="121">
        <f t="shared" si="0"/>
        <v>0</v>
      </c>
    </row>
    <row r="28" spans="1:12" x14ac:dyDescent="0.25">
      <c r="A28" s="352" t="s">
        <v>88</v>
      </c>
      <c r="B28" s="353"/>
      <c r="C28" s="245">
        <f>SUM(C24:C27)</f>
        <v>0</v>
      </c>
      <c r="D28" s="245">
        <f>SUM(D24:D27)</f>
        <v>0</v>
      </c>
      <c r="E28" s="245">
        <f>SUM(E24:E27)</f>
        <v>0</v>
      </c>
      <c r="F28" s="245">
        <f>SUM(F24:F27)</f>
        <v>0</v>
      </c>
      <c r="G28" s="245">
        <f t="shared" ref="G28:J28" si="5">SUM(G24:G27)</f>
        <v>0</v>
      </c>
      <c r="H28" s="245">
        <f t="shared" si="5"/>
        <v>0</v>
      </c>
      <c r="I28" s="245">
        <f t="shared" si="5"/>
        <v>0</v>
      </c>
      <c r="J28" s="245">
        <f t="shared" si="5"/>
        <v>0</v>
      </c>
      <c r="K28" s="247">
        <f t="shared" si="0"/>
        <v>0</v>
      </c>
      <c r="L28" s="121">
        <f t="shared" si="0"/>
        <v>0</v>
      </c>
    </row>
    <row r="29" spans="1:12" x14ac:dyDescent="0.25">
      <c r="A29" s="122" t="s">
        <v>73</v>
      </c>
      <c r="B29" s="243">
        <v>1</v>
      </c>
      <c r="C29" s="244"/>
      <c r="D29" s="244"/>
      <c r="E29" s="244"/>
      <c r="F29" s="244"/>
      <c r="G29" s="244"/>
      <c r="H29" s="244"/>
      <c r="I29" s="244"/>
      <c r="J29" s="244"/>
      <c r="K29" s="247">
        <f t="shared" si="0"/>
        <v>0</v>
      </c>
      <c r="L29" s="121">
        <f t="shared" si="0"/>
        <v>0</v>
      </c>
    </row>
    <row r="30" spans="1:12" x14ac:dyDescent="0.25">
      <c r="A30" s="120"/>
      <c r="B30" s="243">
        <v>2</v>
      </c>
      <c r="C30" s="244"/>
      <c r="D30" s="244"/>
      <c r="E30" s="244"/>
      <c r="F30" s="244"/>
      <c r="G30" s="244"/>
      <c r="H30" s="244"/>
      <c r="I30" s="244"/>
      <c r="J30" s="244"/>
      <c r="K30" s="247">
        <f t="shared" si="0"/>
        <v>0</v>
      </c>
      <c r="L30" s="121">
        <f t="shared" si="0"/>
        <v>0</v>
      </c>
    </row>
    <row r="31" spans="1:12" x14ac:dyDescent="0.25">
      <c r="A31" s="120"/>
      <c r="B31" s="243" t="s">
        <v>63</v>
      </c>
      <c r="C31" s="244"/>
      <c r="D31" s="244"/>
      <c r="E31" s="244"/>
      <c r="F31" s="244"/>
      <c r="G31" s="244"/>
      <c r="H31" s="244"/>
      <c r="I31" s="244"/>
      <c r="J31" s="244"/>
      <c r="K31" s="247">
        <f t="shared" si="0"/>
        <v>0</v>
      </c>
      <c r="L31" s="121">
        <f t="shared" si="0"/>
        <v>0</v>
      </c>
    </row>
    <row r="32" spans="1:12" x14ac:dyDescent="0.25">
      <c r="A32" s="120"/>
      <c r="B32" s="243">
        <v>3</v>
      </c>
      <c r="C32" s="244"/>
      <c r="D32" s="244"/>
      <c r="E32" s="244"/>
      <c r="F32" s="244"/>
      <c r="G32" s="244"/>
      <c r="H32" s="244"/>
      <c r="I32" s="244"/>
      <c r="J32" s="244"/>
      <c r="K32" s="247">
        <f t="shared" si="0"/>
        <v>0</v>
      </c>
      <c r="L32" s="121">
        <f t="shared" si="0"/>
        <v>0</v>
      </c>
    </row>
    <row r="33" spans="1:12" ht="16.5" thickBot="1" x14ac:dyDescent="0.3">
      <c r="A33" s="354" t="s">
        <v>89</v>
      </c>
      <c r="B33" s="355"/>
      <c r="C33" s="249">
        <f t="shared" ref="C33:J33" si="6">SUM(C29:C32)</f>
        <v>0</v>
      </c>
      <c r="D33" s="249">
        <f t="shared" si="6"/>
        <v>0</v>
      </c>
      <c r="E33" s="249">
        <f t="shared" si="6"/>
        <v>0</v>
      </c>
      <c r="F33" s="249">
        <f t="shared" si="6"/>
        <v>0</v>
      </c>
      <c r="G33" s="249">
        <f t="shared" si="6"/>
        <v>0</v>
      </c>
      <c r="H33" s="249">
        <f t="shared" si="6"/>
        <v>0</v>
      </c>
      <c r="I33" s="249">
        <f t="shared" si="6"/>
        <v>0</v>
      </c>
      <c r="J33" s="249">
        <f t="shared" si="6"/>
        <v>0</v>
      </c>
      <c r="K33" s="248">
        <f t="shared" si="0"/>
        <v>0</v>
      </c>
      <c r="L33" s="250">
        <f t="shared" si="0"/>
        <v>0</v>
      </c>
    </row>
    <row r="34" spans="1:12" x14ac:dyDescent="0.25">
      <c r="A34" s="170" t="s">
        <v>90</v>
      </c>
      <c r="B34" s="127">
        <v>1</v>
      </c>
      <c r="C34" s="103">
        <f>+C4+C9+C14+C19+C24+C29</f>
        <v>40</v>
      </c>
      <c r="D34" s="103">
        <f t="shared" ref="C34:J38" si="7">+D4+D9+D14+D19+D24+D29</f>
        <v>31</v>
      </c>
      <c r="E34" s="103">
        <f t="shared" si="7"/>
        <v>16</v>
      </c>
      <c r="F34" s="103">
        <f t="shared" si="7"/>
        <v>16</v>
      </c>
      <c r="G34" s="103">
        <f t="shared" si="7"/>
        <v>0</v>
      </c>
      <c r="H34" s="103">
        <f t="shared" si="7"/>
        <v>0</v>
      </c>
      <c r="I34" s="103">
        <f t="shared" si="7"/>
        <v>0</v>
      </c>
      <c r="J34" s="103">
        <f>+J4+J9+J14+J19+J24+J29</f>
        <v>0</v>
      </c>
      <c r="K34" s="128">
        <f>+C34+E34+G34+I34</f>
        <v>56</v>
      </c>
      <c r="L34" s="104">
        <f t="shared" si="0"/>
        <v>47</v>
      </c>
    </row>
    <row r="35" spans="1:12" x14ac:dyDescent="0.25">
      <c r="A35" s="171"/>
      <c r="B35" s="251">
        <v>2</v>
      </c>
      <c r="C35" s="245">
        <f t="shared" si="7"/>
        <v>44</v>
      </c>
      <c r="D35" s="245">
        <f t="shared" si="7"/>
        <v>35</v>
      </c>
      <c r="E35" s="245">
        <f t="shared" si="7"/>
        <v>3</v>
      </c>
      <c r="F35" s="245">
        <f t="shared" si="7"/>
        <v>3</v>
      </c>
      <c r="G35" s="245">
        <f t="shared" si="7"/>
        <v>0</v>
      </c>
      <c r="H35" s="245">
        <f t="shared" si="7"/>
        <v>0</v>
      </c>
      <c r="I35" s="245">
        <f t="shared" si="7"/>
        <v>0</v>
      </c>
      <c r="J35" s="245">
        <f t="shared" si="7"/>
        <v>0</v>
      </c>
      <c r="K35" s="247">
        <f t="shared" si="0"/>
        <v>47</v>
      </c>
      <c r="L35" s="121">
        <f t="shared" si="0"/>
        <v>38</v>
      </c>
    </row>
    <row r="36" spans="1:12" x14ac:dyDescent="0.25">
      <c r="A36" s="171"/>
      <c r="B36" s="251" t="s">
        <v>63</v>
      </c>
      <c r="C36" s="245">
        <f t="shared" si="7"/>
        <v>0</v>
      </c>
      <c r="D36" s="245">
        <f t="shared" si="7"/>
        <v>0</v>
      </c>
      <c r="E36" s="245">
        <f t="shared" si="7"/>
        <v>0</v>
      </c>
      <c r="F36" s="245">
        <f t="shared" si="7"/>
        <v>0</v>
      </c>
      <c r="G36" s="245">
        <f t="shared" si="7"/>
        <v>0</v>
      </c>
      <c r="H36" s="245">
        <f t="shared" si="7"/>
        <v>0</v>
      </c>
      <c r="I36" s="245">
        <f t="shared" si="7"/>
        <v>0</v>
      </c>
      <c r="J36" s="245">
        <f t="shared" si="7"/>
        <v>0</v>
      </c>
      <c r="K36" s="247">
        <f t="shared" si="0"/>
        <v>0</v>
      </c>
      <c r="L36" s="121">
        <f t="shared" si="0"/>
        <v>0</v>
      </c>
    </row>
    <row r="37" spans="1:12" ht="16.5" thickBot="1" x14ac:dyDescent="0.3">
      <c r="A37" s="252"/>
      <c r="B37" s="253">
        <v>3</v>
      </c>
      <c r="C37" s="249">
        <f t="shared" si="7"/>
        <v>1</v>
      </c>
      <c r="D37" s="249">
        <f t="shared" si="7"/>
        <v>0</v>
      </c>
      <c r="E37" s="249">
        <f t="shared" si="7"/>
        <v>0</v>
      </c>
      <c r="F37" s="249">
        <f>+F7+F12+F17+F22+F27+F32</f>
        <v>0</v>
      </c>
      <c r="G37" s="249">
        <f t="shared" si="7"/>
        <v>0</v>
      </c>
      <c r="H37" s="249">
        <f t="shared" si="7"/>
        <v>0</v>
      </c>
      <c r="I37" s="249">
        <f t="shared" si="7"/>
        <v>0</v>
      </c>
      <c r="J37" s="249">
        <f>+J7+J12+J17+J22+J27+J32</f>
        <v>0</v>
      </c>
      <c r="K37" s="248">
        <f t="shared" si="0"/>
        <v>1</v>
      </c>
      <c r="L37" s="250">
        <f t="shared" si="0"/>
        <v>0</v>
      </c>
    </row>
    <row r="38" spans="1:12" ht="16.5" thickBot="1" x14ac:dyDescent="0.3">
      <c r="A38" s="350" t="s">
        <v>91</v>
      </c>
      <c r="B38" s="351"/>
      <c r="C38" s="100">
        <f t="shared" si="7"/>
        <v>85</v>
      </c>
      <c r="D38" s="100">
        <f t="shared" si="7"/>
        <v>66</v>
      </c>
      <c r="E38" s="100">
        <f t="shared" si="7"/>
        <v>19</v>
      </c>
      <c r="F38" s="100">
        <f t="shared" si="7"/>
        <v>19</v>
      </c>
      <c r="G38" s="100">
        <f t="shared" si="7"/>
        <v>0</v>
      </c>
      <c r="H38" s="100">
        <f t="shared" si="7"/>
        <v>0</v>
      </c>
      <c r="I38" s="100">
        <f t="shared" si="7"/>
        <v>0</v>
      </c>
      <c r="J38" s="100">
        <f t="shared" si="7"/>
        <v>0</v>
      </c>
      <c r="K38" s="129">
        <f t="shared" si="0"/>
        <v>104</v>
      </c>
      <c r="L38" s="101">
        <f t="shared" si="0"/>
        <v>85</v>
      </c>
    </row>
    <row r="39" spans="1:12" x14ac:dyDescent="0.25">
      <c r="A39" s="8"/>
    </row>
    <row r="40" spans="1:12" x14ac:dyDescent="0.25">
      <c r="A40" t="s">
        <v>77</v>
      </c>
    </row>
  </sheetData>
  <mergeCells count="13">
    <mergeCell ref="A38:B38"/>
    <mergeCell ref="A8:B8"/>
    <mergeCell ref="A13:B13"/>
    <mergeCell ref="A18:B18"/>
    <mergeCell ref="A23:B23"/>
    <mergeCell ref="A28:B28"/>
    <mergeCell ref="A33:B33"/>
    <mergeCell ref="A1:L1"/>
    <mergeCell ref="C2:F2"/>
    <mergeCell ref="G2:J2"/>
    <mergeCell ref="K2:L2"/>
    <mergeCell ref="A2:A3"/>
    <mergeCell ref="B2:B3"/>
  </mergeCells>
  <phoneticPr fontId="2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4"/>
  <sheetViews>
    <sheetView view="pageBreakPreview" zoomScaleNormal="100" zoomScaleSheetLayoutView="100" workbookViewId="0">
      <selection activeCell="H17" sqref="H17"/>
    </sheetView>
  </sheetViews>
  <sheetFormatPr defaultRowHeight="15.75" x14ac:dyDescent="0.25"/>
  <cols>
    <col min="1" max="1" width="27.625" customWidth="1"/>
    <col min="2" max="3" width="10.625" customWidth="1"/>
    <col min="4" max="4" width="9.5" customWidth="1"/>
    <col min="5" max="6" width="9.75" customWidth="1"/>
    <col min="7" max="10" width="11.125" customWidth="1"/>
  </cols>
  <sheetData>
    <row r="1" spans="1:10" ht="46.5" customHeight="1" x14ac:dyDescent="0.3">
      <c r="A1" s="376" t="s">
        <v>92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ht="16.5" thickBot="1" x14ac:dyDescent="0.3">
      <c r="A2" s="373" t="s">
        <v>55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0" ht="30.75" thickBot="1" x14ac:dyDescent="0.3">
      <c r="A3" s="27" t="s">
        <v>93</v>
      </c>
      <c r="B3" s="33" t="s">
        <v>94</v>
      </c>
      <c r="C3" s="33" t="s">
        <v>95</v>
      </c>
      <c r="D3" s="34" t="s">
        <v>96</v>
      </c>
      <c r="E3" s="34" t="s">
        <v>97</v>
      </c>
      <c r="F3" s="34" t="s">
        <v>98</v>
      </c>
      <c r="G3" s="33" t="s">
        <v>99</v>
      </c>
      <c r="H3" s="33" t="s">
        <v>100</v>
      </c>
      <c r="I3" s="33" t="s">
        <v>101</v>
      </c>
      <c r="J3" s="35" t="s">
        <v>102</v>
      </c>
    </row>
    <row r="4" spans="1:10" x14ac:dyDescent="0.25">
      <c r="A4" s="254" t="s">
        <v>103</v>
      </c>
      <c r="B4" s="32">
        <v>80</v>
      </c>
      <c r="C4" s="32">
        <v>80</v>
      </c>
      <c r="D4" s="32">
        <v>76</v>
      </c>
      <c r="E4" s="32">
        <v>60</v>
      </c>
      <c r="F4" s="32">
        <v>36</v>
      </c>
      <c r="G4" s="62">
        <f>IFERROR(C4/B4,0)</f>
        <v>1</v>
      </c>
      <c r="H4" s="62">
        <f>IFERROR(E4/D4,0)</f>
        <v>0.78947368421052633</v>
      </c>
      <c r="I4" s="62">
        <f>IFERROR(F4/E4,0)</f>
        <v>0.6</v>
      </c>
      <c r="J4" s="62">
        <f>IFERROR(F4/B4,0)</f>
        <v>0.45</v>
      </c>
    </row>
    <row r="5" spans="1:10" x14ac:dyDescent="0.25">
      <c r="A5" s="255" t="s">
        <v>104</v>
      </c>
      <c r="B5" s="256">
        <v>35</v>
      </c>
      <c r="C5" s="256">
        <v>106</v>
      </c>
      <c r="D5" s="256">
        <v>91</v>
      </c>
      <c r="E5" s="256">
        <v>49</v>
      </c>
      <c r="F5" s="256">
        <v>38</v>
      </c>
      <c r="G5" s="257">
        <f>IFERROR(C5/B5,0)</f>
        <v>3.0285714285714285</v>
      </c>
      <c r="H5" s="257">
        <f t="shared" ref="H5:I27" si="0">IFERROR(E5/D5,0)</f>
        <v>0.53846153846153844</v>
      </c>
      <c r="I5" s="257">
        <f t="shared" si="0"/>
        <v>0.77551020408163263</v>
      </c>
      <c r="J5" s="257">
        <f t="shared" ref="J5:J27" si="1">IFERROR(F5/B5,0)</f>
        <v>1.0857142857142856</v>
      </c>
    </row>
    <row r="6" spans="1:10" x14ac:dyDescent="0.25">
      <c r="A6" s="255" t="s">
        <v>105</v>
      </c>
      <c r="B6" s="256">
        <v>25</v>
      </c>
      <c r="C6" s="256">
        <v>11</v>
      </c>
      <c r="D6" s="256">
        <v>11</v>
      </c>
      <c r="E6" s="256">
        <v>10</v>
      </c>
      <c r="F6" s="256">
        <v>7</v>
      </c>
      <c r="G6" s="257">
        <f t="shared" ref="G6:G31" si="2">IFERROR(C6/B6,0)</f>
        <v>0.44</v>
      </c>
      <c r="H6" s="257">
        <f t="shared" si="0"/>
        <v>0.90909090909090906</v>
      </c>
      <c r="I6" s="257">
        <f t="shared" si="0"/>
        <v>0.7</v>
      </c>
      <c r="J6" s="257">
        <f t="shared" si="1"/>
        <v>0.28000000000000003</v>
      </c>
    </row>
    <row r="7" spans="1:10" x14ac:dyDescent="0.25">
      <c r="A7" s="255" t="s">
        <v>106</v>
      </c>
      <c r="B7" s="256">
        <v>16</v>
      </c>
      <c r="C7" s="256">
        <v>22</v>
      </c>
      <c r="D7" s="256">
        <v>21.5</v>
      </c>
      <c r="E7" s="256">
        <v>16</v>
      </c>
      <c r="F7" s="256">
        <v>9.5</v>
      </c>
      <c r="G7" s="257">
        <f t="shared" si="2"/>
        <v>1.375</v>
      </c>
      <c r="H7" s="257">
        <f t="shared" si="0"/>
        <v>0.7441860465116279</v>
      </c>
      <c r="I7" s="257">
        <f t="shared" si="0"/>
        <v>0.59375</v>
      </c>
      <c r="J7" s="257">
        <f t="shared" si="1"/>
        <v>0.59375</v>
      </c>
    </row>
    <row r="8" spans="1:10" x14ac:dyDescent="0.25">
      <c r="A8" s="255" t="s">
        <v>107</v>
      </c>
      <c r="B8" s="256">
        <v>17</v>
      </c>
      <c r="C8" s="256">
        <v>20</v>
      </c>
      <c r="D8" s="256">
        <v>19</v>
      </c>
      <c r="E8" s="256">
        <v>14</v>
      </c>
      <c r="F8" s="256">
        <v>11</v>
      </c>
      <c r="G8" s="257">
        <f t="shared" si="2"/>
        <v>1.1764705882352942</v>
      </c>
      <c r="H8" s="257">
        <f t="shared" si="0"/>
        <v>0.73684210526315785</v>
      </c>
      <c r="I8" s="257">
        <f t="shared" si="0"/>
        <v>0.7857142857142857</v>
      </c>
      <c r="J8" s="257">
        <f t="shared" si="1"/>
        <v>0.6470588235294118</v>
      </c>
    </row>
    <row r="9" spans="1:10" x14ac:dyDescent="0.25">
      <c r="A9" s="255" t="s">
        <v>108</v>
      </c>
      <c r="B9" s="256">
        <v>32</v>
      </c>
      <c r="C9" s="256">
        <v>30</v>
      </c>
      <c r="D9" s="256">
        <v>24.5</v>
      </c>
      <c r="E9" s="256">
        <v>19</v>
      </c>
      <c r="F9" s="256">
        <v>13.5</v>
      </c>
      <c r="G9" s="257">
        <f t="shared" si="2"/>
        <v>0.9375</v>
      </c>
      <c r="H9" s="257">
        <f t="shared" si="0"/>
        <v>0.77551020408163263</v>
      </c>
      <c r="I9" s="257">
        <f t="shared" si="0"/>
        <v>0.71052631578947367</v>
      </c>
      <c r="J9" s="257">
        <f t="shared" si="1"/>
        <v>0.421875</v>
      </c>
    </row>
    <row r="10" spans="1:10" x14ac:dyDescent="0.25">
      <c r="A10" s="255"/>
      <c r="B10" s="256"/>
      <c r="C10" s="256"/>
      <c r="D10" s="256"/>
      <c r="E10" s="256"/>
      <c r="F10" s="256"/>
      <c r="G10" s="257">
        <f t="shared" si="2"/>
        <v>0</v>
      </c>
      <c r="H10" s="257">
        <f t="shared" si="0"/>
        <v>0</v>
      </c>
      <c r="I10" s="257">
        <f t="shared" si="0"/>
        <v>0</v>
      </c>
      <c r="J10" s="257">
        <f t="shared" si="1"/>
        <v>0</v>
      </c>
    </row>
    <row r="11" spans="1:10" x14ac:dyDescent="0.25">
      <c r="A11" s="255"/>
      <c r="B11" s="256"/>
      <c r="C11" s="256"/>
      <c r="D11" s="256"/>
      <c r="E11" s="256"/>
      <c r="F11" s="256"/>
      <c r="G11" s="257">
        <f t="shared" si="2"/>
        <v>0</v>
      </c>
      <c r="H11" s="257">
        <f t="shared" si="0"/>
        <v>0</v>
      </c>
      <c r="I11" s="257">
        <f t="shared" si="0"/>
        <v>0</v>
      </c>
      <c r="J11" s="257">
        <f t="shared" si="1"/>
        <v>0</v>
      </c>
    </row>
    <row r="12" spans="1:10" x14ac:dyDescent="0.25">
      <c r="A12" s="255"/>
      <c r="B12" s="258"/>
      <c r="C12" s="258"/>
      <c r="D12" s="258"/>
      <c r="E12" s="258"/>
      <c r="F12" s="258"/>
      <c r="G12" s="257">
        <f t="shared" si="2"/>
        <v>0</v>
      </c>
      <c r="H12" s="257">
        <f t="shared" si="0"/>
        <v>0</v>
      </c>
      <c r="I12" s="257">
        <f t="shared" si="0"/>
        <v>0</v>
      </c>
      <c r="J12" s="257">
        <f t="shared" si="1"/>
        <v>0</v>
      </c>
    </row>
    <row r="13" spans="1:10" x14ac:dyDescent="0.25">
      <c r="A13" s="255"/>
      <c r="B13" s="254"/>
      <c r="C13" s="254"/>
      <c r="D13" s="258"/>
      <c r="E13" s="258"/>
      <c r="F13" s="258"/>
      <c r="G13" s="257">
        <f t="shared" si="2"/>
        <v>0</v>
      </c>
      <c r="H13" s="257">
        <f t="shared" si="0"/>
        <v>0</v>
      </c>
      <c r="I13" s="257">
        <f t="shared" si="0"/>
        <v>0</v>
      </c>
      <c r="J13" s="257">
        <f t="shared" si="1"/>
        <v>0</v>
      </c>
    </row>
    <row r="14" spans="1:10" x14ac:dyDescent="0.25">
      <c r="A14" s="255"/>
      <c r="B14" s="256"/>
      <c r="C14" s="256"/>
      <c r="D14" s="256"/>
      <c r="E14" s="256"/>
      <c r="F14" s="256"/>
      <c r="G14" s="257">
        <f t="shared" si="2"/>
        <v>0</v>
      </c>
      <c r="H14" s="257">
        <f t="shared" si="0"/>
        <v>0</v>
      </c>
      <c r="I14" s="257">
        <f t="shared" si="0"/>
        <v>0</v>
      </c>
      <c r="J14" s="257">
        <f t="shared" si="1"/>
        <v>0</v>
      </c>
    </row>
    <row r="15" spans="1:10" x14ac:dyDescent="0.25">
      <c r="A15" s="255"/>
      <c r="B15" s="256"/>
      <c r="C15" s="256"/>
      <c r="D15" s="256"/>
      <c r="E15" s="256"/>
      <c r="F15" s="256"/>
      <c r="G15" s="257">
        <f t="shared" si="2"/>
        <v>0</v>
      </c>
      <c r="H15" s="257">
        <f t="shared" si="0"/>
        <v>0</v>
      </c>
      <c r="I15" s="257">
        <f t="shared" si="0"/>
        <v>0</v>
      </c>
      <c r="J15" s="257">
        <f t="shared" si="1"/>
        <v>0</v>
      </c>
    </row>
    <row r="16" spans="1:10" x14ac:dyDescent="0.25">
      <c r="A16" s="255"/>
      <c r="B16" s="256"/>
      <c r="C16" s="256"/>
      <c r="D16" s="256"/>
      <c r="E16" s="256"/>
      <c r="F16" s="256"/>
      <c r="G16" s="257">
        <f t="shared" si="2"/>
        <v>0</v>
      </c>
      <c r="H16" s="257">
        <f t="shared" si="0"/>
        <v>0</v>
      </c>
      <c r="I16" s="257">
        <f t="shared" si="0"/>
        <v>0</v>
      </c>
      <c r="J16" s="257">
        <f t="shared" si="1"/>
        <v>0</v>
      </c>
    </row>
    <row r="17" spans="1:10" x14ac:dyDescent="0.25">
      <c r="A17" s="255"/>
      <c r="B17" s="256"/>
      <c r="C17" s="256"/>
      <c r="D17" s="256"/>
      <c r="E17" s="256"/>
      <c r="F17" s="256"/>
      <c r="G17" s="257">
        <f t="shared" si="2"/>
        <v>0</v>
      </c>
      <c r="H17" s="257">
        <f t="shared" si="0"/>
        <v>0</v>
      </c>
      <c r="I17" s="257">
        <f t="shared" si="0"/>
        <v>0</v>
      </c>
      <c r="J17" s="257">
        <f t="shared" si="1"/>
        <v>0</v>
      </c>
    </row>
    <row r="18" spans="1:10" x14ac:dyDescent="0.25">
      <c r="A18" s="255"/>
      <c r="B18" s="256"/>
      <c r="C18" s="256"/>
      <c r="D18" s="256"/>
      <c r="E18" s="256"/>
      <c r="F18" s="256"/>
      <c r="G18" s="257">
        <f t="shared" si="2"/>
        <v>0</v>
      </c>
      <c r="H18" s="257">
        <f t="shared" si="0"/>
        <v>0</v>
      </c>
      <c r="I18" s="257">
        <f t="shared" si="0"/>
        <v>0</v>
      </c>
      <c r="J18" s="257">
        <f t="shared" si="1"/>
        <v>0</v>
      </c>
    </row>
    <row r="19" spans="1:10" x14ac:dyDescent="0.25">
      <c r="A19" s="255"/>
      <c r="B19" s="256"/>
      <c r="C19" s="256"/>
      <c r="D19" s="256"/>
      <c r="E19" s="256"/>
      <c r="F19" s="256"/>
      <c r="G19" s="257">
        <f t="shared" si="2"/>
        <v>0</v>
      </c>
      <c r="H19" s="257">
        <f t="shared" si="0"/>
        <v>0</v>
      </c>
      <c r="I19" s="257">
        <f t="shared" si="0"/>
        <v>0</v>
      </c>
      <c r="J19" s="257">
        <f t="shared" si="1"/>
        <v>0</v>
      </c>
    </row>
    <row r="20" spans="1:10" x14ac:dyDescent="0.25">
      <c r="A20" s="255"/>
      <c r="B20" s="256"/>
      <c r="C20" s="256"/>
      <c r="D20" s="256"/>
      <c r="E20" s="256"/>
      <c r="F20" s="256"/>
      <c r="G20" s="257">
        <f t="shared" si="2"/>
        <v>0</v>
      </c>
      <c r="H20" s="257">
        <f t="shared" si="0"/>
        <v>0</v>
      </c>
      <c r="I20" s="257">
        <f t="shared" si="0"/>
        <v>0</v>
      </c>
      <c r="J20" s="257">
        <f t="shared" si="1"/>
        <v>0</v>
      </c>
    </row>
    <row r="21" spans="1:10" x14ac:dyDescent="0.25">
      <c r="A21" s="255"/>
      <c r="B21" s="256"/>
      <c r="C21" s="256"/>
      <c r="D21" s="256"/>
      <c r="E21" s="256"/>
      <c r="F21" s="256"/>
      <c r="G21" s="257">
        <f t="shared" si="2"/>
        <v>0</v>
      </c>
      <c r="H21" s="257">
        <f t="shared" si="0"/>
        <v>0</v>
      </c>
      <c r="I21" s="257">
        <f t="shared" si="0"/>
        <v>0</v>
      </c>
      <c r="J21" s="257">
        <f t="shared" si="1"/>
        <v>0</v>
      </c>
    </row>
    <row r="22" spans="1:10" x14ac:dyDescent="0.25">
      <c r="A22" s="255"/>
      <c r="B22" s="256"/>
      <c r="C22" s="256"/>
      <c r="D22" s="256"/>
      <c r="E22" s="256"/>
      <c r="F22" s="256"/>
      <c r="G22" s="257">
        <f t="shared" si="2"/>
        <v>0</v>
      </c>
      <c r="H22" s="257">
        <f t="shared" si="0"/>
        <v>0</v>
      </c>
      <c r="I22" s="257">
        <f t="shared" si="0"/>
        <v>0</v>
      </c>
      <c r="J22" s="257">
        <f t="shared" si="1"/>
        <v>0</v>
      </c>
    </row>
    <row r="23" spans="1:10" x14ac:dyDescent="0.25">
      <c r="A23" s="255"/>
      <c r="B23" s="256"/>
      <c r="C23" s="256"/>
      <c r="D23" s="256"/>
      <c r="E23" s="256"/>
      <c r="F23" s="256"/>
      <c r="G23" s="257">
        <f t="shared" si="2"/>
        <v>0</v>
      </c>
      <c r="H23" s="257">
        <f t="shared" si="0"/>
        <v>0</v>
      </c>
      <c r="I23" s="257">
        <f t="shared" si="0"/>
        <v>0</v>
      </c>
      <c r="J23" s="257">
        <f t="shared" si="1"/>
        <v>0</v>
      </c>
    </row>
    <row r="24" spans="1:10" x14ac:dyDescent="0.25">
      <c r="A24" s="255"/>
      <c r="B24" s="256"/>
      <c r="C24" s="256"/>
      <c r="D24" s="256"/>
      <c r="E24" s="256"/>
      <c r="F24" s="256"/>
      <c r="G24" s="257">
        <f t="shared" si="2"/>
        <v>0</v>
      </c>
      <c r="H24" s="257">
        <f t="shared" si="0"/>
        <v>0</v>
      </c>
      <c r="I24" s="257">
        <f t="shared" si="0"/>
        <v>0</v>
      </c>
      <c r="J24" s="257">
        <f t="shared" si="1"/>
        <v>0</v>
      </c>
    </row>
    <row r="25" spans="1:10" x14ac:dyDescent="0.25">
      <c r="A25" s="255"/>
      <c r="B25" s="256"/>
      <c r="C25" s="256"/>
      <c r="D25" s="256"/>
      <c r="E25" s="256"/>
      <c r="F25" s="256"/>
      <c r="G25" s="257">
        <f t="shared" si="2"/>
        <v>0</v>
      </c>
      <c r="H25" s="257">
        <f t="shared" si="0"/>
        <v>0</v>
      </c>
      <c r="I25" s="257">
        <f t="shared" si="0"/>
        <v>0</v>
      </c>
      <c r="J25" s="257">
        <f t="shared" si="1"/>
        <v>0</v>
      </c>
    </row>
    <row r="26" spans="1:10" x14ac:dyDescent="0.25">
      <c r="A26" s="255"/>
      <c r="B26" s="256"/>
      <c r="C26" s="256"/>
      <c r="D26" s="256"/>
      <c r="E26" s="256"/>
      <c r="F26" s="256"/>
      <c r="G26" s="257">
        <f t="shared" si="2"/>
        <v>0</v>
      </c>
      <c r="H26" s="257">
        <f t="shared" si="0"/>
        <v>0</v>
      </c>
      <c r="I26" s="257">
        <f t="shared" si="0"/>
        <v>0</v>
      </c>
      <c r="J26" s="257">
        <f t="shared" si="1"/>
        <v>0</v>
      </c>
    </row>
    <row r="27" spans="1:10" x14ac:dyDescent="0.25">
      <c r="A27" s="255"/>
      <c r="B27" s="256"/>
      <c r="C27" s="256"/>
      <c r="D27" s="256"/>
      <c r="E27" s="256"/>
      <c r="F27" s="256"/>
      <c r="G27" s="257">
        <f t="shared" si="2"/>
        <v>0</v>
      </c>
      <c r="H27" s="257">
        <f t="shared" si="0"/>
        <v>0</v>
      </c>
      <c r="I27" s="257">
        <f t="shared" si="0"/>
        <v>0</v>
      </c>
      <c r="J27" s="257">
        <f t="shared" si="1"/>
        <v>0</v>
      </c>
    </row>
    <row r="28" spans="1:10" x14ac:dyDescent="0.25">
      <c r="A28" s="255"/>
      <c r="B28" s="256"/>
      <c r="C28" s="256"/>
      <c r="D28" s="256"/>
      <c r="E28" s="256"/>
      <c r="F28" s="256"/>
      <c r="G28" s="257">
        <f t="shared" si="2"/>
        <v>0</v>
      </c>
      <c r="H28" s="257">
        <f t="shared" ref="H28:I31" si="3">IFERROR(E28/D28,0)</f>
        <v>0</v>
      </c>
      <c r="I28" s="257">
        <f t="shared" si="3"/>
        <v>0</v>
      </c>
      <c r="J28" s="257">
        <f>IFERROR(F28/B28,0)</f>
        <v>0</v>
      </c>
    </row>
    <row r="29" spans="1:10" x14ac:dyDescent="0.25">
      <c r="A29" s="255"/>
      <c r="B29" s="256"/>
      <c r="C29" s="256"/>
      <c r="D29" s="256"/>
      <c r="E29" s="256"/>
      <c r="F29" s="256"/>
      <c r="G29" s="257">
        <f t="shared" si="2"/>
        <v>0</v>
      </c>
      <c r="H29" s="257">
        <f t="shared" si="3"/>
        <v>0</v>
      </c>
      <c r="I29" s="257">
        <f t="shared" si="3"/>
        <v>0</v>
      </c>
      <c r="J29" s="257">
        <f>IFERROR(F29/B29,0)</f>
        <v>0</v>
      </c>
    </row>
    <row r="30" spans="1:10" x14ac:dyDescent="0.25">
      <c r="A30" s="254"/>
      <c r="B30" s="258"/>
      <c r="C30" s="258"/>
      <c r="D30" s="258"/>
      <c r="E30" s="258"/>
      <c r="F30" s="258"/>
      <c r="G30" s="257">
        <f t="shared" si="2"/>
        <v>0</v>
      </c>
      <c r="H30" s="257">
        <f t="shared" si="3"/>
        <v>0</v>
      </c>
      <c r="I30" s="257">
        <f t="shared" si="3"/>
        <v>0</v>
      </c>
      <c r="J30" s="257">
        <f>IFERROR(F30/B30,0)</f>
        <v>0</v>
      </c>
    </row>
    <row r="31" spans="1:10" x14ac:dyDescent="0.25">
      <c r="A31" s="259" t="s">
        <v>57</v>
      </c>
      <c r="B31" s="260">
        <f>+SUM(B4:B30)</f>
        <v>205</v>
      </c>
      <c r="C31" s="260">
        <f>+SUM(C4:C30)</f>
        <v>269</v>
      </c>
      <c r="D31" s="260">
        <f>+SUM(D4:D30)</f>
        <v>243</v>
      </c>
      <c r="E31" s="260">
        <f>+SUM(E4:E30)</f>
        <v>168</v>
      </c>
      <c r="F31" s="260">
        <f>+SUM(F4:F30)</f>
        <v>115</v>
      </c>
      <c r="G31" s="257">
        <f t="shared" si="2"/>
        <v>1.3121951219512196</v>
      </c>
      <c r="H31" s="257">
        <f t="shared" si="3"/>
        <v>0.69135802469135799</v>
      </c>
      <c r="I31" s="257">
        <f t="shared" si="3"/>
        <v>0.68452380952380953</v>
      </c>
      <c r="J31" s="257">
        <f>IFERROR(F31/B31,0)</f>
        <v>0.56097560975609762</v>
      </c>
    </row>
    <row r="32" spans="1:10" x14ac:dyDescent="0.25">
      <c r="A32" s="15"/>
      <c r="B32" s="16"/>
      <c r="C32" s="16"/>
      <c r="D32" s="16"/>
      <c r="E32" s="16"/>
      <c r="F32" s="16"/>
      <c r="G32" s="16"/>
      <c r="H32" s="16"/>
      <c r="J32" s="16"/>
    </row>
    <row r="33" spans="1:10" ht="16.5" thickBot="1" x14ac:dyDescent="0.3">
      <c r="A33" s="374" t="s">
        <v>56</v>
      </c>
      <c r="B33" s="375"/>
      <c r="C33" s="375"/>
      <c r="D33" s="375"/>
      <c r="E33" s="375"/>
      <c r="F33" s="375"/>
      <c r="G33" s="375"/>
      <c r="H33" s="375"/>
      <c r="I33" s="375"/>
      <c r="J33" s="375"/>
    </row>
    <row r="34" spans="1:10" ht="32.25" thickBot="1" x14ac:dyDescent="0.3">
      <c r="A34" s="27" t="s">
        <v>93</v>
      </c>
      <c r="B34" s="28" t="s">
        <v>94</v>
      </c>
      <c r="C34" s="28" t="s">
        <v>95</v>
      </c>
      <c r="D34" s="29" t="s">
        <v>96</v>
      </c>
      <c r="E34" s="29" t="s">
        <v>97</v>
      </c>
      <c r="F34" s="29" t="s">
        <v>98</v>
      </c>
      <c r="G34" s="30" t="s">
        <v>99</v>
      </c>
      <c r="H34" s="30" t="s">
        <v>100</v>
      </c>
      <c r="I34" s="30" t="s">
        <v>101</v>
      </c>
      <c r="J34" s="31" t="s">
        <v>102</v>
      </c>
    </row>
    <row r="35" spans="1:10" x14ac:dyDescent="0.25">
      <c r="A35" s="24"/>
      <c r="B35" s="25"/>
      <c r="C35" s="25"/>
      <c r="D35" s="25"/>
      <c r="E35" s="25"/>
      <c r="F35" s="25"/>
      <c r="G35" s="62">
        <f>IFERROR(C35/B35,0)</f>
        <v>0</v>
      </c>
      <c r="H35" s="62">
        <f>IFERROR(E35/D35,0)</f>
        <v>0</v>
      </c>
      <c r="I35" s="62">
        <f>IFERROR(F35/E35,0)</f>
        <v>0</v>
      </c>
      <c r="J35" s="62">
        <f>IFERROR(F35/B35,0)</f>
        <v>0</v>
      </c>
    </row>
    <row r="36" spans="1:10" x14ac:dyDescent="0.25">
      <c r="A36" s="261"/>
      <c r="B36" s="244"/>
      <c r="C36" s="244"/>
      <c r="D36" s="244"/>
      <c r="E36" s="244"/>
      <c r="F36" s="244"/>
      <c r="G36" s="257">
        <f t="shared" ref="G36:G50" si="4">IFERROR(C36/B36,0)</f>
        <v>0</v>
      </c>
      <c r="H36" s="257">
        <f t="shared" ref="H36:I50" si="5">IFERROR(E36/D36,0)</f>
        <v>0</v>
      </c>
      <c r="I36" s="257">
        <f t="shared" si="5"/>
        <v>0</v>
      </c>
      <c r="J36" s="257">
        <f t="shared" ref="J36:J50" si="6">IFERROR(F36/B36,0)</f>
        <v>0</v>
      </c>
    </row>
    <row r="37" spans="1:10" x14ac:dyDescent="0.25">
      <c r="A37" s="261"/>
      <c r="B37" s="244"/>
      <c r="C37" s="244"/>
      <c r="D37" s="244"/>
      <c r="E37" s="244"/>
      <c r="F37" s="244"/>
      <c r="G37" s="257">
        <f t="shared" si="4"/>
        <v>0</v>
      </c>
      <c r="H37" s="257">
        <f t="shared" si="5"/>
        <v>0</v>
      </c>
      <c r="I37" s="257">
        <f t="shared" si="5"/>
        <v>0</v>
      </c>
      <c r="J37" s="257">
        <f t="shared" si="6"/>
        <v>0</v>
      </c>
    </row>
    <row r="38" spans="1:10" x14ac:dyDescent="0.25">
      <c r="A38" s="261"/>
      <c r="B38" s="244"/>
      <c r="C38" s="244"/>
      <c r="D38" s="244"/>
      <c r="E38" s="244"/>
      <c r="F38" s="244"/>
      <c r="G38" s="257">
        <f t="shared" si="4"/>
        <v>0</v>
      </c>
      <c r="H38" s="257">
        <f t="shared" si="5"/>
        <v>0</v>
      </c>
      <c r="I38" s="257">
        <f t="shared" si="5"/>
        <v>0</v>
      </c>
      <c r="J38" s="257">
        <f t="shared" si="6"/>
        <v>0</v>
      </c>
    </row>
    <row r="39" spans="1:10" x14ac:dyDescent="0.25">
      <c r="A39" s="261"/>
      <c r="B39" s="244"/>
      <c r="C39" s="244"/>
      <c r="D39" s="244"/>
      <c r="E39" s="244"/>
      <c r="F39" s="244"/>
      <c r="G39" s="257">
        <f t="shared" si="4"/>
        <v>0</v>
      </c>
      <c r="H39" s="257">
        <f t="shared" si="5"/>
        <v>0</v>
      </c>
      <c r="I39" s="257">
        <f t="shared" si="5"/>
        <v>0</v>
      </c>
      <c r="J39" s="257">
        <f t="shared" si="6"/>
        <v>0</v>
      </c>
    </row>
    <row r="40" spans="1:10" ht="19.5" customHeight="1" x14ac:dyDescent="0.25">
      <c r="A40" s="261"/>
      <c r="B40" s="244"/>
      <c r="C40" s="244"/>
      <c r="D40" s="244"/>
      <c r="E40" s="244"/>
      <c r="F40" s="244"/>
      <c r="G40" s="257">
        <f t="shared" si="4"/>
        <v>0</v>
      </c>
      <c r="H40" s="257">
        <f t="shared" si="5"/>
        <v>0</v>
      </c>
      <c r="I40" s="257">
        <f t="shared" si="5"/>
        <v>0</v>
      </c>
      <c r="J40" s="257">
        <f t="shared" si="6"/>
        <v>0</v>
      </c>
    </row>
    <row r="41" spans="1:10" ht="18" customHeight="1" x14ac:dyDescent="0.25">
      <c r="A41" s="261"/>
      <c r="B41" s="244"/>
      <c r="C41" s="244"/>
      <c r="D41" s="244"/>
      <c r="E41" s="244"/>
      <c r="F41" s="244"/>
      <c r="G41" s="257">
        <f t="shared" si="4"/>
        <v>0</v>
      </c>
      <c r="H41" s="257">
        <f t="shared" si="5"/>
        <v>0</v>
      </c>
      <c r="I41" s="257">
        <f t="shared" si="5"/>
        <v>0</v>
      </c>
      <c r="J41" s="257">
        <f t="shared" si="6"/>
        <v>0</v>
      </c>
    </row>
    <row r="42" spans="1:10" ht="17.25" customHeight="1" x14ac:dyDescent="0.25">
      <c r="A42" s="261"/>
      <c r="B42" s="244"/>
      <c r="C42" s="244"/>
      <c r="D42" s="244"/>
      <c r="E42" s="244"/>
      <c r="F42" s="244"/>
      <c r="G42" s="257">
        <f t="shared" si="4"/>
        <v>0</v>
      </c>
      <c r="H42" s="257">
        <f t="shared" si="5"/>
        <v>0</v>
      </c>
      <c r="I42" s="257">
        <f t="shared" si="5"/>
        <v>0</v>
      </c>
      <c r="J42" s="257">
        <f t="shared" si="6"/>
        <v>0</v>
      </c>
    </row>
    <row r="43" spans="1:10" ht="17.25" customHeight="1" x14ac:dyDescent="0.25">
      <c r="A43" s="261"/>
      <c r="B43" s="243"/>
      <c r="C43" s="243"/>
      <c r="D43" s="243"/>
      <c r="E43" s="243"/>
      <c r="F43" s="243"/>
      <c r="G43" s="257">
        <f t="shared" si="4"/>
        <v>0</v>
      </c>
      <c r="H43" s="257">
        <f t="shared" si="5"/>
        <v>0</v>
      </c>
      <c r="I43" s="257">
        <f t="shared" si="5"/>
        <v>0</v>
      </c>
      <c r="J43" s="257">
        <f t="shared" si="6"/>
        <v>0</v>
      </c>
    </row>
    <row r="44" spans="1:10" x14ac:dyDescent="0.25">
      <c r="A44" s="261"/>
      <c r="B44" s="262"/>
      <c r="C44" s="262"/>
      <c r="D44" s="243"/>
      <c r="E44" s="243"/>
      <c r="F44" s="243"/>
      <c r="G44" s="257">
        <f t="shared" si="4"/>
        <v>0</v>
      </c>
      <c r="H44" s="257">
        <f t="shared" si="5"/>
        <v>0</v>
      </c>
      <c r="I44" s="257">
        <f t="shared" si="5"/>
        <v>0</v>
      </c>
      <c r="J44" s="257">
        <f t="shared" si="6"/>
        <v>0</v>
      </c>
    </row>
    <row r="45" spans="1:10" x14ac:dyDescent="0.25">
      <c r="A45" s="261"/>
      <c r="B45" s="244"/>
      <c r="C45" s="244"/>
      <c r="D45" s="244"/>
      <c r="E45" s="244"/>
      <c r="F45" s="244"/>
      <c r="G45" s="257">
        <f t="shared" si="4"/>
        <v>0</v>
      </c>
      <c r="H45" s="257">
        <f t="shared" si="5"/>
        <v>0</v>
      </c>
      <c r="I45" s="257">
        <f t="shared" si="5"/>
        <v>0</v>
      </c>
      <c r="J45" s="257">
        <f t="shared" si="6"/>
        <v>0</v>
      </c>
    </row>
    <row r="46" spans="1:10" x14ac:dyDescent="0.25">
      <c r="A46" s="261"/>
      <c r="B46" s="244"/>
      <c r="C46" s="244"/>
      <c r="D46" s="244"/>
      <c r="E46" s="244"/>
      <c r="F46" s="244"/>
      <c r="G46" s="257">
        <f t="shared" si="4"/>
        <v>0</v>
      </c>
      <c r="H46" s="257">
        <f t="shared" si="5"/>
        <v>0</v>
      </c>
      <c r="I46" s="257">
        <f t="shared" si="5"/>
        <v>0</v>
      </c>
      <c r="J46" s="257">
        <f t="shared" si="6"/>
        <v>0</v>
      </c>
    </row>
    <row r="47" spans="1:10" x14ac:dyDescent="0.25">
      <c r="A47" s="261"/>
      <c r="B47" s="244"/>
      <c r="C47" s="244"/>
      <c r="D47" s="244"/>
      <c r="E47" s="244"/>
      <c r="F47" s="244"/>
      <c r="G47" s="257">
        <f t="shared" si="4"/>
        <v>0</v>
      </c>
      <c r="H47" s="257">
        <f t="shared" si="5"/>
        <v>0</v>
      </c>
      <c r="I47" s="257">
        <f t="shared" si="5"/>
        <v>0</v>
      </c>
      <c r="J47" s="257">
        <f t="shared" si="6"/>
        <v>0</v>
      </c>
    </row>
    <row r="48" spans="1:10" x14ac:dyDescent="0.25">
      <c r="A48" s="261"/>
      <c r="B48" s="244"/>
      <c r="C48" s="244"/>
      <c r="D48" s="244"/>
      <c r="E48" s="244"/>
      <c r="F48" s="244"/>
      <c r="G48" s="257">
        <f t="shared" si="4"/>
        <v>0</v>
      </c>
      <c r="H48" s="257">
        <f t="shared" si="5"/>
        <v>0</v>
      </c>
      <c r="I48" s="257">
        <f t="shared" si="5"/>
        <v>0</v>
      </c>
      <c r="J48" s="257">
        <f t="shared" si="6"/>
        <v>0</v>
      </c>
    </row>
    <row r="49" spans="1:10" ht="18.75" customHeight="1" x14ac:dyDescent="0.25">
      <c r="A49" s="261"/>
      <c r="B49" s="244"/>
      <c r="C49" s="244"/>
      <c r="D49" s="244"/>
      <c r="E49" s="244"/>
      <c r="F49" s="244"/>
      <c r="G49" s="257">
        <f t="shared" si="4"/>
        <v>0</v>
      </c>
      <c r="H49" s="257">
        <f t="shared" si="5"/>
        <v>0</v>
      </c>
      <c r="I49" s="257">
        <f t="shared" si="5"/>
        <v>0</v>
      </c>
      <c r="J49" s="257">
        <f t="shared" si="6"/>
        <v>0</v>
      </c>
    </row>
    <row r="50" spans="1:10" ht="17.25" customHeight="1" x14ac:dyDescent="0.25">
      <c r="A50" s="261"/>
      <c r="B50" s="244"/>
      <c r="C50" s="244"/>
      <c r="D50" s="244"/>
      <c r="E50" s="244"/>
      <c r="F50" s="244"/>
      <c r="G50" s="257">
        <f t="shared" si="4"/>
        <v>0</v>
      </c>
      <c r="H50" s="257">
        <f t="shared" si="5"/>
        <v>0</v>
      </c>
      <c r="I50" s="257">
        <f t="shared" si="5"/>
        <v>0</v>
      </c>
      <c r="J50" s="257">
        <f t="shared" si="6"/>
        <v>0</v>
      </c>
    </row>
    <row r="51" spans="1:10" ht="18" customHeight="1" x14ac:dyDescent="0.25">
      <c r="A51" s="261"/>
      <c r="B51" s="244"/>
      <c r="C51" s="244"/>
      <c r="D51" s="244"/>
      <c r="E51" s="244"/>
      <c r="F51" s="244"/>
      <c r="G51" s="257">
        <f>IFERROR(C51/B51,0)</f>
        <v>0</v>
      </c>
      <c r="H51" s="257">
        <f>IFERROR(E51/D51,0)</f>
        <v>0</v>
      </c>
      <c r="I51" s="257">
        <f>IFERROR(F51/E51,0)</f>
        <v>0</v>
      </c>
      <c r="J51" s="257">
        <f>IFERROR(F51/B51,0)</f>
        <v>0</v>
      </c>
    </row>
    <row r="52" spans="1:10" ht="16.5" customHeight="1" x14ac:dyDescent="0.25">
      <c r="A52" s="261"/>
      <c r="B52" s="244"/>
      <c r="C52" s="244"/>
      <c r="D52" s="244"/>
      <c r="E52" s="244"/>
      <c r="F52" s="244"/>
      <c r="G52" s="257">
        <f t="shared" ref="G52:G62" si="7">IFERROR(C52/B52,0)</f>
        <v>0</v>
      </c>
      <c r="H52" s="257">
        <f t="shared" ref="H52:I62" si="8">IFERROR(E52/D52,0)</f>
        <v>0</v>
      </c>
      <c r="I52" s="257">
        <f t="shared" si="8"/>
        <v>0</v>
      </c>
      <c r="J52" s="257">
        <f t="shared" ref="J52:J62" si="9">IFERROR(F52/B52,0)</f>
        <v>0</v>
      </c>
    </row>
    <row r="53" spans="1:10" x14ac:dyDescent="0.25">
      <c r="A53" s="261"/>
      <c r="B53" s="244"/>
      <c r="C53" s="244"/>
      <c r="D53" s="244"/>
      <c r="E53" s="244"/>
      <c r="F53" s="244"/>
      <c r="G53" s="257">
        <f t="shared" si="7"/>
        <v>0</v>
      </c>
      <c r="H53" s="257">
        <f t="shared" si="8"/>
        <v>0</v>
      </c>
      <c r="I53" s="257">
        <f t="shared" si="8"/>
        <v>0</v>
      </c>
      <c r="J53" s="257">
        <f t="shared" si="9"/>
        <v>0</v>
      </c>
    </row>
    <row r="54" spans="1:10" ht="19.5" customHeight="1" x14ac:dyDescent="0.25">
      <c r="A54" s="261"/>
      <c r="B54" s="244"/>
      <c r="C54" s="244"/>
      <c r="D54" s="244"/>
      <c r="E54" s="244"/>
      <c r="F54" s="244"/>
      <c r="G54" s="257">
        <f t="shared" si="7"/>
        <v>0</v>
      </c>
      <c r="H54" s="257">
        <f t="shared" si="8"/>
        <v>0</v>
      </c>
      <c r="I54" s="257">
        <f t="shared" si="8"/>
        <v>0</v>
      </c>
      <c r="J54" s="257">
        <f t="shared" si="9"/>
        <v>0</v>
      </c>
    </row>
    <row r="55" spans="1:10" ht="18.75" customHeight="1" x14ac:dyDescent="0.25">
      <c r="A55" s="261"/>
      <c r="B55" s="244"/>
      <c r="C55" s="244"/>
      <c r="D55" s="244"/>
      <c r="E55" s="244"/>
      <c r="F55" s="244"/>
      <c r="G55" s="257">
        <f t="shared" si="7"/>
        <v>0</v>
      </c>
      <c r="H55" s="257">
        <f t="shared" si="8"/>
        <v>0</v>
      </c>
      <c r="I55" s="257">
        <f t="shared" si="8"/>
        <v>0</v>
      </c>
      <c r="J55" s="257">
        <f t="shared" si="9"/>
        <v>0</v>
      </c>
    </row>
    <row r="56" spans="1:10" ht="17.25" customHeight="1" x14ac:dyDescent="0.25">
      <c r="A56" s="261"/>
      <c r="B56" s="244"/>
      <c r="C56" s="244"/>
      <c r="D56" s="244"/>
      <c r="E56" s="244"/>
      <c r="F56" s="244"/>
      <c r="G56" s="257">
        <f t="shared" si="7"/>
        <v>0</v>
      </c>
      <c r="H56" s="257">
        <f t="shared" si="8"/>
        <v>0</v>
      </c>
      <c r="I56" s="257">
        <f t="shared" si="8"/>
        <v>0</v>
      </c>
      <c r="J56" s="257">
        <f t="shared" si="9"/>
        <v>0</v>
      </c>
    </row>
    <row r="57" spans="1:10" ht="16.5" customHeight="1" x14ac:dyDescent="0.25">
      <c r="A57" s="261"/>
      <c r="B57" s="244"/>
      <c r="C57" s="244"/>
      <c r="D57" s="244"/>
      <c r="E57" s="244"/>
      <c r="F57" s="244"/>
      <c r="G57" s="257">
        <f t="shared" si="7"/>
        <v>0</v>
      </c>
      <c r="H57" s="257">
        <f t="shared" si="8"/>
        <v>0</v>
      </c>
      <c r="I57" s="257">
        <f t="shared" si="8"/>
        <v>0</v>
      </c>
      <c r="J57" s="257">
        <f t="shared" si="9"/>
        <v>0</v>
      </c>
    </row>
    <row r="58" spans="1:10" ht="17.25" customHeight="1" x14ac:dyDescent="0.25">
      <c r="A58" s="261"/>
      <c r="B58" s="244"/>
      <c r="C58" s="244"/>
      <c r="D58" s="244"/>
      <c r="E58" s="244"/>
      <c r="F58" s="244"/>
      <c r="G58" s="257">
        <f t="shared" si="7"/>
        <v>0</v>
      </c>
      <c r="H58" s="257">
        <f t="shared" si="8"/>
        <v>0</v>
      </c>
      <c r="I58" s="257">
        <f t="shared" si="8"/>
        <v>0</v>
      </c>
      <c r="J58" s="257">
        <f t="shared" si="9"/>
        <v>0</v>
      </c>
    </row>
    <row r="59" spans="1:10" x14ac:dyDescent="0.25">
      <c r="A59" s="261"/>
      <c r="B59" s="244"/>
      <c r="C59" s="244"/>
      <c r="D59" s="244"/>
      <c r="E59" s="244"/>
      <c r="F59" s="244"/>
      <c r="G59" s="257">
        <f t="shared" si="7"/>
        <v>0</v>
      </c>
      <c r="H59" s="257">
        <f t="shared" si="8"/>
        <v>0</v>
      </c>
      <c r="I59" s="257">
        <f t="shared" si="8"/>
        <v>0</v>
      </c>
      <c r="J59" s="257">
        <f t="shared" si="9"/>
        <v>0</v>
      </c>
    </row>
    <row r="60" spans="1:10" x14ac:dyDescent="0.25">
      <c r="A60" s="261"/>
      <c r="B60" s="244"/>
      <c r="C60" s="244"/>
      <c r="D60" s="244"/>
      <c r="E60" s="244"/>
      <c r="F60" s="244"/>
      <c r="G60" s="257">
        <f t="shared" si="7"/>
        <v>0</v>
      </c>
      <c r="H60" s="257">
        <f t="shared" si="8"/>
        <v>0</v>
      </c>
      <c r="I60" s="257">
        <f t="shared" si="8"/>
        <v>0</v>
      </c>
      <c r="J60" s="257">
        <f t="shared" si="9"/>
        <v>0</v>
      </c>
    </row>
    <row r="61" spans="1:10" x14ac:dyDescent="0.25">
      <c r="A61" s="262"/>
      <c r="B61" s="243"/>
      <c r="C61" s="243"/>
      <c r="D61" s="243"/>
      <c r="E61" s="243"/>
      <c r="F61" s="243"/>
      <c r="G61" s="257">
        <f t="shared" si="7"/>
        <v>0</v>
      </c>
      <c r="H61" s="257">
        <f t="shared" si="8"/>
        <v>0</v>
      </c>
      <c r="I61" s="257">
        <f t="shared" si="8"/>
        <v>0</v>
      </c>
      <c r="J61" s="257">
        <f t="shared" si="9"/>
        <v>0</v>
      </c>
    </row>
    <row r="62" spans="1:10" ht="17.25" customHeight="1" x14ac:dyDescent="0.25">
      <c r="A62" s="259" t="s">
        <v>57</v>
      </c>
      <c r="B62" s="260">
        <f>+SUM(B35:B61)</f>
        <v>0</v>
      </c>
      <c r="C62" s="260">
        <f>+SUM(C35:C61)</f>
        <v>0</v>
      </c>
      <c r="D62" s="260">
        <f>+SUM(D35:D61)</f>
        <v>0</v>
      </c>
      <c r="E62" s="260">
        <f>+SUM(E35:E61)</f>
        <v>0</v>
      </c>
      <c r="F62" s="260">
        <f>+SUM(F35:F61)</f>
        <v>0</v>
      </c>
      <c r="G62" s="257">
        <f t="shared" si="7"/>
        <v>0</v>
      </c>
      <c r="H62" s="257">
        <f t="shared" si="8"/>
        <v>0</v>
      </c>
      <c r="I62" s="257">
        <f t="shared" si="8"/>
        <v>0</v>
      </c>
      <c r="J62" s="257">
        <f t="shared" si="9"/>
        <v>0</v>
      </c>
    </row>
    <row r="64" spans="1:10" ht="16.5" thickBot="1" x14ac:dyDescent="0.3">
      <c r="A64" s="263" t="s">
        <v>109</v>
      </c>
      <c r="B64" s="264"/>
      <c r="C64" s="264"/>
      <c r="D64" s="264"/>
      <c r="E64" s="264"/>
    </row>
    <row r="65" spans="1:9" ht="63.75" thickBot="1" x14ac:dyDescent="0.3">
      <c r="A65" s="37" t="s">
        <v>93</v>
      </c>
      <c r="B65" s="38" t="s">
        <v>95</v>
      </c>
      <c r="C65" s="39" t="s">
        <v>96</v>
      </c>
      <c r="D65" s="39" t="s">
        <v>97</v>
      </c>
      <c r="E65" s="39" t="s">
        <v>98</v>
      </c>
      <c r="F65" s="40" t="s">
        <v>110</v>
      </c>
      <c r="G65" s="40" t="s">
        <v>111</v>
      </c>
      <c r="H65" s="40" t="s">
        <v>112</v>
      </c>
      <c r="I65" s="41" t="s">
        <v>113</v>
      </c>
    </row>
    <row r="66" spans="1:9" x14ac:dyDescent="0.25">
      <c r="A66" s="254" t="s">
        <v>103</v>
      </c>
      <c r="B66" s="25">
        <v>7</v>
      </c>
      <c r="C66" s="25">
        <v>6</v>
      </c>
      <c r="D66" s="25">
        <v>4</v>
      </c>
      <c r="E66" s="25">
        <v>1</v>
      </c>
      <c r="F66" s="63">
        <f>+IFERROR(B66/(C4+C35),0)*100</f>
        <v>8.75</v>
      </c>
      <c r="G66" s="63">
        <f>+IFERROR(C66/(D4+D35),0)*100</f>
        <v>7.8947368421052628</v>
      </c>
      <c r="H66" s="63">
        <f>+IFERROR(D66/(E4+E35),0)*100</f>
        <v>6.666666666666667</v>
      </c>
      <c r="I66" s="63">
        <f>+IFERROR(E66/(F4+F35),0)*100</f>
        <v>2.7777777777777777</v>
      </c>
    </row>
    <row r="67" spans="1:9" x14ac:dyDescent="0.25">
      <c r="A67" s="255" t="s">
        <v>104</v>
      </c>
      <c r="B67" s="244">
        <v>4</v>
      </c>
      <c r="C67" s="244">
        <v>4</v>
      </c>
      <c r="D67" s="244">
        <v>1</v>
      </c>
      <c r="E67" s="244">
        <v>1</v>
      </c>
      <c r="F67" s="265">
        <f t="shared" ref="F67:I82" si="10">+IFERROR(B67/(C5+C36),0)*100</f>
        <v>3.7735849056603774</v>
      </c>
      <c r="G67" s="265">
        <f t="shared" si="10"/>
        <v>4.395604395604396</v>
      </c>
      <c r="H67" s="265">
        <f t="shared" si="10"/>
        <v>2.0408163265306123</v>
      </c>
      <c r="I67" s="265">
        <f t="shared" si="10"/>
        <v>2.6315789473684208</v>
      </c>
    </row>
    <row r="68" spans="1:9" x14ac:dyDescent="0.25">
      <c r="A68" s="255" t="s">
        <v>105</v>
      </c>
      <c r="B68" s="244">
        <v>2</v>
      </c>
      <c r="C68" s="244">
        <v>2</v>
      </c>
      <c r="D68" s="244">
        <v>2</v>
      </c>
      <c r="E68" s="244">
        <v>2</v>
      </c>
      <c r="F68" s="265">
        <f t="shared" si="10"/>
        <v>18.181818181818183</v>
      </c>
      <c r="G68" s="265">
        <f t="shared" si="10"/>
        <v>18.181818181818183</v>
      </c>
      <c r="H68" s="265">
        <f t="shared" si="10"/>
        <v>20</v>
      </c>
      <c r="I68" s="265">
        <f t="shared" si="10"/>
        <v>28.571428571428569</v>
      </c>
    </row>
    <row r="69" spans="1:9" x14ac:dyDescent="0.25">
      <c r="A69" s="255" t="s">
        <v>106</v>
      </c>
      <c r="B69" s="244">
        <v>2</v>
      </c>
      <c r="C69" s="244">
        <v>2</v>
      </c>
      <c r="D69" s="244">
        <v>1</v>
      </c>
      <c r="E69" s="244">
        <v>0.5</v>
      </c>
      <c r="F69" s="265">
        <f t="shared" si="10"/>
        <v>9.0909090909090917</v>
      </c>
      <c r="G69" s="265">
        <f t="shared" si="10"/>
        <v>9.3023255813953494</v>
      </c>
      <c r="H69" s="265">
        <f t="shared" si="10"/>
        <v>6.25</v>
      </c>
      <c r="I69" s="265">
        <f t="shared" si="10"/>
        <v>5.2631578947368416</v>
      </c>
    </row>
    <row r="70" spans="1:9" x14ac:dyDescent="0.25">
      <c r="A70" s="255" t="s">
        <v>107</v>
      </c>
      <c r="B70" s="244">
        <v>6</v>
      </c>
      <c r="C70" s="244">
        <v>6</v>
      </c>
      <c r="D70" s="244">
        <v>4.5</v>
      </c>
      <c r="E70" s="244">
        <v>4</v>
      </c>
      <c r="F70" s="265">
        <f t="shared" si="10"/>
        <v>30</v>
      </c>
      <c r="G70" s="265">
        <f t="shared" si="10"/>
        <v>31.578947368421051</v>
      </c>
      <c r="H70" s="265">
        <f t="shared" si="10"/>
        <v>32.142857142857146</v>
      </c>
      <c r="I70" s="265">
        <f t="shared" si="10"/>
        <v>36.363636363636367</v>
      </c>
    </row>
    <row r="71" spans="1:9" x14ac:dyDescent="0.25">
      <c r="A71" s="255" t="s">
        <v>108</v>
      </c>
      <c r="B71" s="244">
        <v>12</v>
      </c>
      <c r="C71" s="244">
        <v>11</v>
      </c>
      <c r="D71" s="244">
        <v>6.5</v>
      </c>
      <c r="E71" s="244">
        <v>2.5</v>
      </c>
      <c r="F71" s="265">
        <f t="shared" si="10"/>
        <v>40</v>
      </c>
      <c r="G71" s="265">
        <f t="shared" si="10"/>
        <v>44.897959183673471</v>
      </c>
      <c r="H71" s="265">
        <f t="shared" si="10"/>
        <v>34.210526315789473</v>
      </c>
      <c r="I71" s="265">
        <f t="shared" si="10"/>
        <v>18.518518518518519</v>
      </c>
    </row>
    <row r="72" spans="1:9" x14ac:dyDescent="0.25">
      <c r="A72" s="261"/>
      <c r="B72" s="244"/>
      <c r="C72" s="244"/>
      <c r="D72" s="244"/>
      <c r="E72" s="244"/>
      <c r="F72" s="265">
        <f t="shared" si="10"/>
        <v>0</v>
      </c>
      <c r="G72" s="265">
        <f t="shared" si="10"/>
        <v>0</v>
      </c>
      <c r="H72" s="265">
        <f t="shared" si="10"/>
        <v>0</v>
      </c>
      <c r="I72" s="265">
        <f t="shared" si="10"/>
        <v>0</v>
      </c>
    </row>
    <row r="73" spans="1:9" x14ac:dyDescent="0.25">
      <c r="A73" s="261"/>
      <c r="B73" s="244"/>
      <c r="C73" s="244"/>
      <c r="D73" s="244"/>
      <c r="E73" s="244"/>
      <c r="F73" s="265">
        <f t="shared" si="10"/>
        <v>0</v>
      </c>
      <c r="G73" s="265">
        <f t="shared" si="10"/>
        <v>0</v>
      </c>
      <c r="H73" s="265">
        <f t="shared" si="10"/>
        <v>0</v>
      </c>
      <c r="I73" s="265">
        <f t="shared" si="10"/>
        <v>0</v>
      </c>
    </row>
    <row r="74" spans="1:9" x14ac:dyDescent="0.25">
      <c r="A74" s="261"/>
      <c r="B74" s="244"/>
      <c r="C74" s="244"/>
      <c r="D74" s="244"/>
      <c r="E74" s="244"/>
      <c r="F74" s="265">
        <f t="shared" si="10"/>
        <v>0</v>
      </c>
      <c r="G74" s="265">
        <f t="shared" si="10"/>
        <v>0</v>
      </c>
      <c r="H74" s="265">
        <f t="shared" si="10"/>
        <v>0</v>
      </c>
      <c r="I74" s="265">
        <f t="shared" si="10"/>
        <v>0</v>
      </c>
    </row>
    <row r="75" spans="1:9" x14ac:dyDescent="0.25">
      <c r="A75" s="261"/>
      <c r="B75" s="244"/>
      <c r="C75" s="244"/>
      <c r="D75" s="244"/>
      <c r="E75" s="244"/>
      <c r="F75" s="265">
        <f t="shared" si="10"/>
        <v>0</v>
      </c>
      <c r="G75" s="265">
        <f t="shared" si="10"/>
        <v>0</v>
      </c>
      <c r="H75" s="265">
        <f t="shared" si="10"/>
        <v>0</v>
      </c>
      <c r="I75" s="265">
        <f t="shared" si="10"/>
        <v>0</v>
      </c>
    </row>
    <row r="76" spans="1:9" x14ac:dyDescent="0.25">
      <c r="A76" s="261"/>
      <c r="B76" s="244"/>
      <c r="C76" s="244"/>
      <c r="D76" s="244"/>
      <c r="E76" s="244"/>
      <c r="F76" s="265">
        <f t="shared" si="10"/>
        <v>0</v>
      </c>
      <c r="G76" s="265">
        <f t="shared" si="10"/>
        <v>0</v>
      </c>
      <c r="H76" s="265">
        <f t="shared" si="10"/>
        <v>0</v>
      </c>
      <c r="I76" s="265">
        <f t="shared" si="10"/>
        <v>0</v>
      </c>
    </row>
    <row r="77" spans="1:9" x14ac:dyDescent="0.25">
      <c r="A77" s="261"/>
      <c r="B77" s="244"/>
      <c r="C77" s="244"/>
      <c r="D77" s="244"/>
      <c r="E77" s="244"/>
      <c r="F77" s="265">
        <f t="shared" si="10"/>
        <v>0</v>
      </c>
      <c r="G77" s="265">
        <f t="shared" si="10"/>
        <v>0</v>
      </c>
      <c r="H77" s="265">
        <f t="shared" si="10"/>
        <v>0</v>
      </c>
      <c r="I77" s="265">
        <f t="shared" si="10"/>
        <v>0</v>
      </c>
    </row>
    <row r="78" spans="1:9" x14ac:dyDescent="0.25">
      <c r="A78" s="261"/>
      <c r="B78" s="244"/>
      <c r="C78" s="244"/>
      <c r="D78" s="244"/>
      <c r="E78" s="244"/>
      <c r="F78" s="265">
        <f t="shared" si="10"/>
        <v>0</v>
      </c>
      <c r="G78" s="265">
        <f t="shared" si="10"/>
        <v>0</v>
      </c>
      <c r="H78" s="265">
        <f t="shared" si="10"/>
        <v>0</v>
      </c>
      <c r="I78" s="265">
        <f t="shared" si="10"/>
        <v>0</v>
      </c>
    </row>
    <row r="79" spans="1:9" x14ac:dyDescent="0.25">
      <c r="A79" s="261"/>
      <c r="B79" s="244"/>
      <c r="C79" s="244"/>
      <c r="D79" s="244"/>
      <c r="E79" s="244"/>
      <c r="F79" s="265">
        <f t="shared" si="10"/>
        <v>0</v>
      </c>
      <c r="G79" s="265">
        <f t="shared" si="10"/>
        <v>0</v>
      </c>
      <c r="H79" s="265">
        <f t="shared" si="10"/>
        <v>0</v>
      </c>
      <c r="I79" s="265">
        <f t="shared" si="10"/>
        <v>0</v>
      </c>
    </row>
    <row r="80" spans="1:9" x14ac:dyDescent="0.25">
      <c r="A80" s="261"/>
      <c r="B80" s="244"/>
      <c r="C80" s="244"/>
      <c r="D80" s="244"/>
      <c r="E80" s="244"/>
      <c r="F80" s="265">
        <f t="shared" si="10"/>
        <v>0</v>
      </c>
      <c r="G80" s="265">
        <f t="shared" si="10"/>
        <v>0</v>
      </c>
      <c r="H80" s="265">
        <f t="shared" si="10"/>
        <v>0</v>
      </c>
      <c r="I80" s="265">
        <f t="shared" si="10"/>
        <v>0</v>
      </c>
    </row>
    <row r="81" spans="1:9" x14ac:dyDescent="0.25">
      <c r="A81" s="261"/>
      <c r="B81" s="244"/>
      <c r="C81" s="244"/>
      <c r="D81" s="244"/>
      <c r="E81" s="244"/>
      <c r="F81" s="265">
        <f t="shared" si="10"/>
        <v>0</v>
      </c>
      <c r="G81" s="265">
        <f t="shared" si="10"/>
        <v>0</v>
      </c>
      <c r="H81" s="265">
        <f t="shared" si="10"/>
        <v>0</v>
      </c>
      <c r="I81" s="265">
        <f t="shared" si="10"/>
        <v>0</v>
      </c>
    </row>
    <row r="82" spans="1:9" x14ac:dyDescent="0.25">
      <c r="A82" s="261"/>
      <c r="B82" s="244"/>
      <c r="C82" s="244"/>
      <c r="D82" s="244"/>
      <c r="E82" s="244"/>
      <c r="F82" s="265">
        <f t="shared" si="10"/>
        <v>0</v>
      </c>
      <c r="G82" s="265">
        <f t="shared" si="10"/>
        <v>0</v>
      </c>
      <c r="H82" s="265">
        <f t="shared" si="10"/>
        <v>0</v>
      </c>
      <c r="I82" s="265">
        <f t="shared" si="10"/>
        <v>0</v>
      </c>
    </row>
    <row r="83" spans="1:9" x14ac:dyDescent="0.25">
      <c r="A83" s="261"/>
      <c r="B83" s="244"/>
      <c r="C83" s="244"/>
      <c r="D83" s="244"/>
      <c r="E83" s="244"/>
      <c r="F83" s="265">
        <f t="shared" ref="F83:I93" si="11">+IFERROR(B83/(C21+C52),0)*100</f>
        <v>0</v>
      </c>
      <c r="G83" s="265">
        <f t="shared" si="11"/>
        <v>0</v>
      </c>
      <c r="H83" s="265">
        <f t="shared" si="11"/>
        <v>0</v>
      </c>
      <c r="I83" s="265">
        <f t="shared" si="11"/>
        <v>0</v>
      </c>
    </row>
    <row r="84" spans="1:9" x14ac:dyDescent="0.25">
      <c r="A84" s="261"/>
      <c r="B84" s="244"/>
      <c r="C84" s="244"/>
      <c r="D84" s="244"/>
      <c r="E84" s="244"/>
      <c r="F84" s="265">
        <f t="shared" si="11"/>
        <v>0</v>
      </c>
      <c r="G84" s="265">
        <f t="shared" si="11"/>
        <v>0</v>
      </c>
      <c r="H84" s="265">
        <f t="shared" si="11"/>
        <v>0</v>
      </c>
      <c r="I84" s="265">
        <f t="shared" si="11"/>
        <v>0</v>
      </c>
    </row>
    <row r="85" spans="1:9" x14ac:dyDescent="0.25">
      <c r="A85" s="261"/>
      <c r="B85" s="244"/>
      <c r="C85" s="244"/>
      <c r="D85" s="244"/>
      <c r="E85" s="244"/>
      <c r="F85" s="265">
        <f t="shared" si="11"/>
        <v>0</v>
      </c>
      <c r="G85" s="265">
        <f t="shared" si="11"/>
        <v>0</v>
      </c>
      <c r="H85" s="265">
        <f t="shared" si="11"/>
        <v>0</v>
      </c>
      <c r="I85" s="265">
        <f t="shared" si="11"/>
        <v>0</v>
      </c>
    </row>
    <row r="86" spans="1:9" x14ac:dyDescent="0.25">
      <c r="A86" s="261"/>
      <c r="B86" s="244"/>
      <c r="C86" s="244"/>
      <c r="D86" s="244"/>
      <c r="E86" s="244"/>
      <c r="F86" s="265">
        <f t="shared" si="11"/>
        <v>0</v>
      </c>
      <c r="G86" s="265">
        <f t="shared" si="11"/>
        <v>0</v>
      </c>
      <c r="H86" s="265">
        <f t="shared" si="11"/>
        <v>0</v>
      </c>
      <c r="I86" s="265">
        <f t="shared" si="11"/>
        <v>0</v>
      </c>
    </row>
    <row r="87" spans="1:9" x14ac:dyDescent="0.25">
      <c r="A87" s="261"/>
      <c r="B87" s="244"/>
      <c r="C87" s="244"/>
      <c r="D87" s="244"/>
      <c r="E87" s="244"/>
      <c r="F87" s="265">
        <f t="shared" si="11"/>
        <v>0</v>
      </c>
      <c r="G87" s="265">
        <f t="shared" si="11"/>
        <v>0</v>
      </c>
      <c r="H87" s="265">
        <f t="shared" si="11"/>
        <v>0</v>
      </c>
      <c r="I87" s="265">
        <f t="shared" si="11"/>
        <v>0</v>
      </c>
    </row>
    <row r="88" spans="1:9" x14ac:dyDescent="0.25">
      <c r="A88" s="261"/>
      <c r="B88" s="244"/>
      <c r="C88" s="244"/>
      <c r="D88" s="244"/>
      <c r="E88" s="244"/>
      <c r="F88" s="265">
        <f t="shared" si="11"/>
        <v>0</v>
      </c>
      <c r="G88" s="265">
        <f t="shared" si="11"/>
        <v>0</v>
      </c>
      <c r="H88" s="265">
        <f t="shared" si="11"/>
        <v>0</v>
      </c>
      <c r="I88" s="265">
        <f t="shared" si="11"/>
        <v>0</v>
      </c>
    </row>
    <row r="89" spans="1:9" x14ac:dyDescent="0.25">
      <c r="A89" s="261"/>
      <c r="B89" s="244"/>
      <c r="C89" s="244"/>
      <c r="D89" s="244"/>
      <c r="E89" s="244"/>
      <c r="F89" s="265">
        <f t="shared" si="11"/>
        <v>0</v>
      </c>
      <c r="G89" s="265">
        <f t="shared" si="11"/>
        <v>0</v>
      </c>
      <c r="H89" s="265">
        <f t="shared" si="11"/>
        <v>0</v>
      </c>
      <c r="I89" s="265">
        <f t="shared" si="11"/>
        <v>0</v>
      </c>
    </row>
    <row r="90" spans="1:9" x14ac:dyDescent="0.25">
      <c r="A90" s="261"/>
      <c r="B90" s="244"/>
      <c r="C90" s="244"/>
      <c r="D90" s="244"/>
      <c r="E90" s="244"/>
      <c r="F90" s="265">
        <f t="shared" si="11"/>
        <v>0</v>
      </c>
      <c r="G90" s="265">
        <f t="shared" si="11"/>
        <v>0</v>
      </c>
      <c r="H90" s="265">
        <f t="shared" si="11"/>
        <v>0</v>
      </c>
      <c r="I90" s="265">
        <f t="shared" si="11"/>
        <v>0</v>
      </c>
    </row>
    <row r="91" spans="1:9" x14ac:dyDescent="0.25">
      <c r="A91" s="261"/>
      <c r="B91" s="244"/>
      <c r="C91" s="244"/>
      <c r="D91" s="244"/>
      <c r="E91" s="244"/>
      <c r="F91" s="265">
        <f t="shared" si="11"/>
        <v>0</v>
      </c>
      <c r="G91" s="265">
        <f t="shared" si="11"/>
        <v>0</v>
      </c>
      <c r="H91" s="265">
        <f t="shared" si="11"/>
        <v>0</v>
      </c>
      <c r="I91" s="265">
        <f t="shared" si="11"/>
        <v>0</v>
      </c>
    </row>
    <row r="92" spans="1:9" x14ac:dyDescent="0.25">
      <c r="A92" s="262"/>
      <c r="B92" s="244"/>
      <c r="C92" s="244"/>
      <c r="D92" s="244"/>
      <c r="E92" s="244"/>
      <c r="F92" s="265">
        <f t="shared" si="11"/>
        <v>0</v>
      </c>
      <c r="G92" s="265">
        <f t="shared" si="11"/>
        <v>0</v>
      </c>
      <c r="H92" s="265">
        <f t="shared" si="11"/>
        <v>0</v>
      </c>
      <c r="I92" s="265">
        <f t="shared" si="11"/>
        <v>0</v>
      </c>
    </row>
    <row r="93" spans="1:9" x14ac:dyDescent="0.25">
      <c r="A93" s="259" t="s">
        <v>57</v>
      </c>
      <c r="B93" s="260">
        <f>+SUM(B66:B92)</f>
        <v>33</v>
      </c>
      <c r="C93" s="260">
        <f>+SUM(C66:C92)</f>
        <v>31</v>
      </c>
      <c r="D93" s="260">
        <f>+SUM(D66:D92)</f>
        <v>19</v>
      </c>
      <c r="E93" s="260">
        <f>+SUM(E66:E92)</f>
        <v>11</v>
      </c>
      <c r="F93" s="265">
        <f>+IFERROR(B93/(C31+C62),0)*100</f>
        <v>12.267657992565056</v>
      </c>
      <c r="G93" s="265">
        <f>+IFERROR(C93/(D31+D62),0)*100</f>
        <v>12.757201646090536</v>
      </c>
      <c r="H93" s="265">
        <f t="shared" si="11"/>
        <v>11.30952380952381</v>
      </c>
      <c r="I93" s="265">
        <f t="shared" si="11"/>
        <v>9.5652173913043477</v>
      </c>
    </row>
    <row r="94" spans="1:9" x14ac:dyDescent="0.25">
      <c r="A94" s="11"/>
    </row>
  </sheetData>
  <mergeCells count="3">
    <mergeCell ref="A2:J2"/>
    <mergeCell ref="A33:J33"/>
    <mergeCell ref="A1:J1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1"/>
  <sheetViews>
    <sheetView view="pageBreakPreview" zoomScaleNormal="100" zoomScaleSheetLayoutView="100" workbookViewId="0">
      <selection activeCell="I18" sqref="I18"/>
    </sheetView>
  </sheetViews>
  <sheetFormatPr defaultRowHeight="15.75" x14ac:dyDescent="0.25"/>
  <cols>
    <col min="1" max="1" width="24.125" customWidth="1"/>
    <col min="2" max="10" width="10.625" customWidth="1"/>
  </cols>
  <sheetData>
    <row r="1" spans="1:10" ht="20.25" x14ac:dyDescent="0.3">
      <c r="A1" s="356" t="s">
        <v>114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6.5" thickBot="1" x14ac:dyDescent="0.3">
      <c r="A2" s="374" t="s">
        <v>55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 ht="32.25" thickBot="1" x14ac:dyDescent="0.3">
      <c r="A3" s="27" t="s">
        <v>93</v>
      </c>
      <c r="B3" s="28" t="s">
        <v>94</v>
      </c>
      <c r="C3" s="28" t="s">
        <v>95</v>
      </c>
      <c r="D3" s="29" t="s">
        <v>96</v>
      </c>
      <c r="E3" s="29" t="s">
        <v>97</v>
      </c>
      <c r="F3" s="29" t="s">
        <v>98</v>
      </c>
      <c r="G3" s="30" t="s">
        <v>99</v>
      </c>
      <c r="H3" s="30" t="s">
        <v>100</v>
      </c>
      <c r="I3" s="30" t="s">
        <v>101</v>
      </c>
      <c r="J3" s="31" t="s">
        <v>102</v>
      </c>
    </row>
    <row r="4" spans="1:10" x14ac:dyDescent="0.25">
      <c r="A4" s="254" t="s">
        <v>103</v>
      </c>
      <c r="B4" s="25">
        <v>40</v>
      </c>
      <c r="C4" s="25">
        <v>24</v>
      </c>
      <c r="D4" s="25">
        <v>23</v>
      </c>
      <c r="E4" s="25">
        <v>20</v>
      </c>
      <c r="F4" s="25">
        <v>18</v>
      </c>
      <c r="G4" s="62">
        <f>IFERROR(C4/B4,0)</f>
        <v>0.6</v>
      </c>
      <c r="H4" s="62">
        <f>IFERROR(E4/D4,0)</f>
        <v>0.86956521739130432</v>
      </c>
      <c r="I4" s="62">
        <f>IFERROR(F4/E4,0)</f>
        <v>0.9</v>
      </c>
      <c r="J4" s="62">
        <f>IFERROR(F4/B4,0)</f>
        <v>0.45</v>
      </c>
    </row>
    <row r="5" spans="1:10" x14ac:dyDescent="0.25">
      <c r="A5" s="255" t="s">
        <v>104</v>
      </c>
      <c r="B5" s="244">
        <v>20</v>
      </c>
      <c r="C5" s="244">
        <v>39</v>
      </c>
      <c r="D5" s="244">
        <v>36</v>
      </c>
      <c r="E5" s="244">
        <v>20</v>
      </c>
      <c r="F5" s="244">
        <v>18</v>
      </c>
      <c r="G5" s="257">
        <f t="shared" ref="G5:G27" si="0">IFERROR(C5/B5,0)</f>
        <v>1.95</v>
      </c>
      <c r="H5" s="257">
        <f t="shared" ref="H5:I27" si="1">IFERROR(E5/D5,0)</f>
        <v>0.55555555555555558</v>
      </c>
      <c r="I5" s="257">
        <f t="shared" si="1"/>
        <v>0.9</v>
      </c>
      <c r="J5" s="257">
        <f t="shared" ref="J5:J27" si="2">IFERROR(F5/B5,0)</f>
        <v>0.9</v>
      </c>
    </row>
    <row r="6" spans="1:10" ht="27.75" customHeight="1" x14ac:dyDescent="0.25">
      <c r="A6" s="255" t="s">
        <v>105</v>
      </c>
      <c r="B6" s="244">
        <v>15</v>
      </c>
      <c r="C6" s="244">
        <v>6</v>
      </c>
      <c r="D6" s="244">
        <v>6</v>
      </c>
      <c r="E6" s="244">
        <v>6</v>
      </c>
      <c r="F6" s="244">
        <v>6</v>
      </c>
      <c r="G6" s="257">
        <f t="shared" si="0"/>
        <v>0.4</v>
      </c>
      <c r="H6" s="257">
        <f t="shared" si="1"/>
        <v>1</v>
      </c>
      <c r="I6" s="257">
        <f t="shared" si="1"/>
        <v>1</v>
      </c>
      <c r="J6" s="257">
        <f t="shared" si="2"/>
        <v>0.4</v>
      </c>
    </row>
    <row r="7" spans="1:10" x14ac:dyDescent="0.25">
      <c r="A7" s="255" t="s">
        <v>106</v>
      </c>
      <c r="B7" s="244">
        <v>15</v>
      </c>
      <c r="C7" s="244">
        <v>2.5</v>
      </c>
      <c r="D7" s="244">
        <v>2.5</v>
      </c>
      <c r="E7" s="244">
        <v>2.5</v>
      </c>
      <c r="F7" s="244">
        <v>2</v>
      </c>
      <c r="G7" s="257">
        <f t="shared" si="0"/>
        <v>0.16666666666666666</v>
      </c>
      <c r="H7" s="257">
        <f t="shared" si="1"/>
        <v>1</v>
      </c>
      <c r="I7" s="257">
        <f t="shared" si="1"/>
        <v>0.8</v>
      </c>
      <c r="J7" s="257">
        <f t="shared" si="2"/>
        <v>0.13333333333333333</v>
      </c>
    </row>
    <row r="8" spans="1:10" x14ac:dyDescent="0.25">
      <c r="A8" s="255" t="s">
        <v>107</v>
      </c>
      <c r="B8" s="244">
        <v>15</v>
      </c>
      <c r="C8" s="244">
        <v>1.5</v>
      </c>
      <c r="D8" s="244">
        <v>1.5</v>
      </c>
      <c r="E8" s="244">
        <v>1.5</v>
      </c>
      <c r="F8" s="244">
        <v>1</v>
      </c>
      <c r="G8" s="257">
        <f t="shared" si="0"/>
        <v>0.1</v>
      </c>
      <c r="H8" s="257">
        <f t="shared" si="1"/>
        <v>1</v>
      </c>
      <c r="I8" s="257">
        <f t="shared" si="1"/>
        <v>0.66666666666666663</v>
      </c>
      <c r="J8" s="257">
        <f t="shared" si="2"/>
        <v>6.6666666666666666E-2</v>
      </c>
    </row>
    <row r="9" spans="1:10" x14ac:dyDescent="0.25">
      <c r="A9" s="261"/>
      <c r="B9" s="244"/>
      <c r="C9" s="244"/>
      <c r="D9" s="244"/>
      <c r="E9" s="244"/>
      <c r="F9" s="244"/>
      <c r="G9" s="257">
        <f t="shared" si="0"/>
        <v>0</v>
      </c>
      <c r="H9" s="257">
        <f t="shared" si="1"/>
        <v>0</v>
      </c>
      <c r="I9" s="257">
        <f t="shared" si="1"/>
        <v>0</v>
      </c>
      <c r="J9" s="257">
        <f t="shared" si="2"/>
        <v>0</v>
      </c>
    </row>
    <row r="10" spans="1:10" x14ac:dyDescent="0.25">
      <c r="A10" s="261"/>
      <c r="B10" s="244"/>
      <c r="C10" s="244"/>
      <c r="D10" s="244"/>
      <c r="E10" s="244"/>
      <c r="F10" s="244"/>
      <c r="G10" s="257">
        <f t="shared" si="0"/>
        <v>0</v>
      </c>
      <c r="H10" s="257">
        <f t="shared" si="1"/>
        <v>0</v>
      </c>
      <c r="I10" s="257">
        <f t="shared" si="1"/>
        <v>0</v>
      </c>
      <c r="J10" s="257">
        <f t="shared" si="2"/>
        <v>0</v>
      </c>
    </row>
    <row r="11" spans="1:10" x14ac:dyDescent="0.25">
      <c r="A11" s="261"/>
      <c r="B11" s="244"/>
      <c r="C11" s="244"/>
      <c r="D11" s="244"/>
      <c r="E11" s="244"/>
      <c r="F11" s="244"/>
      <c r="G11" s="257">
        <f t="shared" si="0"/>
        <v>0</v>
      </c>
      <c r="H11" s="257">
        <f t="shared" si="1"/>
        <v>0</v>
      </c>
      <c r="I11" s="257">
        <f t="shared" si="1"/>
        <v>0</v>
      </c>
      <c r="J11" s="257">
        <f t="shared" si="2"/>
        <v>0</v>
      </c>
    </row>
    <row r="12" spans="1:10" x14ac:dyDescent="0.25">
      <c r="A12" s="261"/>
      <c r="B12" s="243"/>
      <c r="C12" s="243"/>
      <c r="D12" s="243"/>
      <c r="E12" s="243"/>
      <c r="F12" s="243"/>
      <c r="G12" s="257">
        <f t="shared" si="0"/>
        <v>0</v>
      </c>
      <c r="H12" s="257">
        <f t="shared" si="1"/>
        <v>0</v>
      </c>
      <c r="I12" s="257">
        <f t="shared" si="1"/>
        <v>0</v>
      </c>
      <c r="J12" s="257">
        <f t="shared" si="2"/>
        <v>0</v>
      </c>
    </row>
    <row r="13" spans="1:10" x14ac:dyDescent="0.25">
      <c r="A13" s="261"/>
      <c r="B13" s="262"/>
      <c r="C13" s="262"/>
      <c r="D13" s="243"/>
      <c r="E13" s="243"/>
      <c r="F13" s="243"/>
      <c r="G13" s="257">
        <f t="shared" si="0"/>
        <v>0</v>
      </c>
      <c r="H13" s="257">
        <f t="shared" si="1"/>
        <v>0</v>
      </c>
      <c r="I13" s="257">
        <f t="shared" si="1"/>
        <v>0</v>
      </c>
      <c r="J13" s="257">
        <f t="shared" si="2"/>
        <v>0</v>
      </c>
    </row>
    <row r="14" spans="1:10" x14ac:dyDescent="0.25">
      <c r="A14" s="261"/>
      <c r="B14" s="244"/>
      <c r="C14" s="244"/>
      <c r="D14" s="244"/>
      <c r="E14" s="244"/>
      <c r="F14" s="244"/>
      <c r="G14" s="257">
        <f t="shared" si="0"/>
        <v>0</v>
      </c>
      <c r="H14" s="257">
        <f t="shared" si="1"/>
        <v>0</v>
      </c>
      <c r="I14" s="257">
        <f t="shared" si="1"/>
        <v>0</v>
      </c>
      <c r="J14" s="257">
        <f t="shared" si="2"/>
        <v>0</v>
      </c>
    </row>
    <row r="15" spans="1:10" x14ac:dyDescent="0.25">
      <c r="A15" s="261"/>
      <c r="B15" s="244"/>
      <c r="C15" s="244"/>
      <c r="D15" s="244"/>
      <c r="E15" s="244"/>
      <c r="F15" s="244"/>
      <c r="G15" s="257">
        <f t="shared" si="0"/>
        <v>0</v>
      </c>
      <c r="H15" s="257">
        <f t="shared" si="1"/>
        <v>0</v>
      </c>
      <c r="I15" s="257">
        <f t="shared" si="1"/>
        <v>0</v>
      </c>
      <c r="J15" s="257">
        <f t="shared" si="2"/>
        <v>0</v>
      </c>
    </row>
    <row r="16" spans="1:10" x14ac:dyDescent="0.25">
      <c r="A16" s="261"/>
      <c r="B16" s="244"/>
      <c r="C16" s="244"/>
      <c r="D16" s="244"/>
      <c r="E16" s="244"/>
      <c r="F16" s="244"/>
      <c r="G16" s="257">
        <f t="shared" si="0"/>
        <v>0</v>
      </c>
      <c r="H16" s="257">
        <f t="shared" si="1"/>
        <v>0</v>
      </c>
      <c r="I16" s="257">
        <f t="shared" si="1"/>
        <v>0</v>
      </c>
      <c r="J16" s="257">
        <f t="shared" si="2"/>
        <v>0</v>
      </c>
    </row>
    <row r="17" spans="1:10" x14ac:dyDescent="0.25">
      <c r="A17" s="261"/>
      <c r="B17" s="244"/>
      <c r="C17" s="244"/>
      <c r="D17" s="244"/>
      <c r="E17" s="244"/>
      <c r="F17" s="244"/>
      <c r="G17" s="257">
        <f t="shared" si="0"/>
        <v>0</v>
      </c>
      <c r="H17" s="257">
        <f t="shared" si="1"/>
        <v>0</v>
      </c>
      <c r="I17" s="257">
        <f t="shared" si="1"/>
        <v>0</v>
      </c>
      <c r="J17" s="257">
        <f t="shared" si="2"/>
        <v>0</v>
      </c>
    </row>
    <row r="18" spans="1:10" x14ac:dyDescent="0.25">
      <c r="A18" s="261"/>
      <c r="B18" s="244"/>
      <c r="C18" s="244"/>
      <c r="D18" s="244"/>
      <c r="E18" s="244"/>
      <c r="F18" s="244"/>
      <c r="G18" s="257">
        <f t="shared" si="0"/>
        <v>0</v>
      </c>
      <c r="H18" s="257">
        <f t="shared" si="1"/>
        <v>0</v>
      </c>
      <c r="I18" s="257">
        <f t="shared" si="1"/>
        <v>0</v>
      </c>
      <c r="J18" s="257">
        <f t="shared" si="2"/>
        <v>0</v>
      </c>
    </row>
    <row r="19" spans="1:10" x14ac:dyDescent="0.25">
      <c r="A19" s="261"/>
      <c r="B19" s="244"/>
      <c r="C19" s="244"/>
      <c r="D19" s="244"/>
      <c r="E19" s="244"/>
      <c r="F19" s="244"/>
      <c r="G19" s="257">
        <f t="shared" si="0"/>
        <v>0</v>
      </c>
      <c r="H19" s="257">
        <f t="shared" si="1"/>
        <v>0</v>
      </c>
      <c r="I19" s="257">
        <f t="shared" si="1"/>
        <v>0</v>
      </c>
      <c r="J19" s="257">
        <f t="shared" si="2"/>
        <v>0</v>
      </c>
    </row>
    <row r="20" spans="1:10" x14ac:dyDescent="0.25">
      <c r="A20" s="261"/>
      <c r="B20" s="244"/>
      <c r="C20" s="244"/>
      <c r="D20" s="244"/>
      <c r="E20" s="244"/>
      <c r="F20" s="244"/>
      <c r="G20" s="257">
        <f t="shared" si="0"/>
        <v>0</v>
      </c>
      <c r="H20" s="257">
        <f t="shared" si="1"/>
        <v>0</v>
      </c>
      <c r="I20" s="257">
        <f t="shared" si="1"/>
        <v>0</v>
      </c>
      <c r="J20" s="257">
        <f t="shared" si="2"/>
        <v>0</v>
      </c>
    </row>
    <row r="21" spans="1:10" x14ac:dyDescent="0.25">
      <c r="A21" s="261"/>
      <c r="B21" s="244"/>
      <c r="C21" s="244"/>
      <c r="D21" s="244"/>
      <c r="E21" s="244"/>
      <c r="F21" s="244"/>
      <c r="G21" s="257">
        <f t="shared" si="0"/>
        <v>0</v>
      </c>
      <c r="H21" s="257">
        <f t="shared" si="1"/>
        <v>0</v>
      </c>
      <c r="I21" s="257">
        <f t="shared" si="1"/>
        <v>0</v>
      </c>
      <c r="J21" s="257">
        <f t="shared" si="2"/>
        <v>0</v>
      </c>
    </row>
    <row r="22" spans="1:10" x14ac:dyDescent="0.25">
      <c r="A22" s="261"/>
      <c r="B22" s="244"/>
      <c r="C22" s="244"/>
      <c r="D22" s="244"/>
      <c r="E22" s="244"/>
      <c r="F22" s="244"/>
      <c r="G22" s="257">
        <f t="shared" si="0"/>
        <v>0</v>
      </c>
      <c r="H22" s="257">
        <f t="shared" si="1"/>
        <v>0</v>
      </c>
      <c r="I22" s="257">
        <f t="shared" si="1"/>
        <v>0</v>
      </c>
      <c r="J22" s="257">
        <f t="shared" si="2"/>
        <v>0</v>
      </c>
    </row>
    <row r="23" spans="1:10" x14ac:dyDescent="0.25">
      <c r="A23" s="261"/>
      <c r="B23" s="244"/>
      <c r="C23" s="244"/>
      <c r="D23" s="244"/>
      <c r="E23" s="244"/>
      <c r="F23" s="244"/>
      <c r="G23" s="257">
        <f t="shared" si="0"/>
        <v>0</v>
      </c>
      <c r="H23" s="257">
        <f t="shared" si="1"/>
        <v>0</v>
      </c>
      <c r="I23" s="257">
        <f t="shared" si="1"/>
        <v>0</v>
      </c>
      <c r="J23" s="257">
        <f t="shared" si="2"/>
        <v>0</v>
      </c>
    </row>
    <row r="24" spans="1:10" x14ac:dyDescent="0.25">
      <c r="A24" s="261"/>
      <c r="B24" s="244"/>
      <c r="C24" s="244"/>
      <c r="D24" s="244"/>
      <c r="E24" s="244"/>
      <c r="F24" s="244"/>
      <c r="G24" s="257">
        <f t="shared" si="0"/>
        <v>0</v>
      </c>
      <c r="H24" s="257">
        <f t="shared" si="1"/>
        <v>0</v>
      </c>
      <c r="I24" s="257">
        <f t="shared" si="1"/>
        <v>0</v>
      </c>
      <c r="J24" s="257">
        <f t="shared" si="2"/>
        <v>0</v>
      </c>
    </row>
    <row r="25" spans="1:10" x14ac:dyDescent="0.25">
      <c r="A25" s="261"/>
      <c r="B25" s="244"/>
      <c r="C25" s="244"/>
      <c r="D25" s="244"/>
      <c r="E25" s="244"/>
      <c r="F25" s="244"/>
      <c r="G25" s="257">
        <f t="shared" si="0"/>
        <v>0</v>
      </c>
      <c r="H25" s="257">
        <f t="shared" si="1"/>
        <v>0</v>
      </c>
      <c r="I25" s="257">
        <f t="shared" si="1"/>
        <v>0</v>
      </c>
      <c r="J25" s="257">
        <f t="shared" si="2"/>
        <v>0</v>
      </c>
    </row>
    <row r="26" spans="1:10" x14ac:dyDescent="0.25">
      <c r="A26" s="261"/>
      <c r="B26" s="244"/>
      <c r="C26" s="244"/>
      <c r="D26" s="244"/>
      <c r="E26" s="244"/>
      <c r="F26" s="244"/>
      <c r="G26" s="257">
        <f t="shared" si="0"/>
        <v>0</v>
      </c>
      <c r="H26" s="257">
        <f t="shared" si="1"/>
        <v>0</v>
      </c>
      <c r="I26" s="257">
        <f t="shared" si="1"/>
        <v>0</v>
      </c>
      <c r="J26" s="257">
        <f t="shared" si="2"/>
        <v>0</v>
      </c>
    </row>
    <row r="27" spans="1:10" x14ac:dyDescent="0.25">
      <c r="A27" s="261"/>
      <c r="B27" s="244"/>
      <c r="C27" s="244"/>
      <c r="D27" s="244"/>
      <c r="E27" s="244"/>
      <c r="F27" s="244"/>
      <c r="G27" s="257">
        <f t="shared" si="0"/>
        <v>0</v>
      </c>
      <c r="H27" s="257">
        <f t="shared" si="1"/>
        <v>0</v>
      </c>
      <c r="I27" s="257">
        <f t="shared" si="1"/>
        <v>0</v>
      </c>
      <c r="J27" s="257">
        <f t="shared" si="2"/>
        <v>0</v>
      </c>
    </row>
    <row r="28" spans="1:10" x14ac:dyDescent="0.25">
      <c r="A28" s="261"/>
      <c r="B28" s="244"/>
      <c r="C28" s="244"/>
      <c r="D28" s="244"/>
      <c r="E28" s="244"/>
      <c r="F28" s="244"/>
      <c r="G28" s="257">
        <f>IFERROR(C28/B28,0)</f>
        <v>0</v>
      </c>
      <c r="H28" s="257">
        <f t="shared" ref="H28:I31" si="3">IFERROR(E28/D28,0)</f>
        <v>0</v>
      </c>
      <c r="I28" s="257">
        <f t="shared" si="3"/>
        <v>0</v>
      </c>
      <c r="J28" s="257">
        <f>IFERROR(F28/B28,0)</f>
        <v>0</v>
      </c>
    </row>
    <row r="29" spans="1:10" x14ac:dyDescent="0.25">
      <c r="A29" s="261"/>
      <c r="B29" s="244"/>
      <c r="C29" s="244"/>
      <c r="D29" s="244"/>
      <c r="E29" s="244"/>
      <c r="F29" s="244"/>
      <c r="G29" s="257">
        <f>IFERROR(C29/B29,0)</f>
        <v>0</v>
      </c>
      <c r="H29" s="257">
        <f t="shared" si="3"/>
        <v>0</v>
      </c>
      <c r="I29" s="257">
        <f t="shared" si="3"/>
        <v>0</v>
      </c>
      <c r="J29" s="257">
        <f>IFERROR(F29/B29,0)</f>
        <v>0</v>
      </c>
    </row>
    <row r="30" spans="1:10" x14ac:dyDescent="0.25">
      <c r="A30" s="262"/>
      <c r="B30" s="243"/>
      <c r="C30" s="243"/>
      <c r="D30" s="243"/>
      <c r="E30" s="243"/>
      <c r="F30" s="243"/>
      <c r="G30" s="257">
        <f>IFERROR(C30/B30,0)</f>
        <v>0</v>
      </c>
      <c r="H30" s="257">
        <f t="shared" si="3"/>
        <v>0</v>
      </c>
      <c r="I30" s="257">
        <f t="shared" si="3"/>
        <v>0</v>
      </c>
      <c r="J30" s="257">
        <f>IFERROR(F30/B30,0)</f>
        <v>0</v>
      </c>
    </row>
    <row r="31" spans="1:10" x14ac:dyDescent="0.25">
      <c r="A31" s="259" t="s">
        <v>57</v>
      </c>
      <c r="B31" s="245">
        <f>SUM(B4:B30)</f>
        <v>105</v>
      </c>
      <c r="C31" s="245">
        <f>SUM(C4:C30)</f>
        <v>73</v>
      </c>
      <c r="D31" s="245">
        <f>SUM(D4:D30)</f>
        <v>69</v>
      </c>
      <c r="E31" s="245">
        <f>SUM(E4:E30)</f>
        <v>50</v>
      </c>
      <c r="F31" s="245">
        <f>SUM(F4:F30)</f>
        <v>45</v>
      </c>
      <c r="G31" s="257">
        <f>IFERROR(C31/B31,0)</f>
        <v>0.69523809523809521</v>
      </c>
      <c r="H31" s="257">
        <f t="shared" si="3"/>
        <v>0.72463768115942029</v>
      </c>
      <c r="I31" s="257">
        <f t="shared" si="3"/>
        <v>0.9</v>
      </c>
      <c r="J31" s="257">
        <f>IFERROR(F31/B31,0)</f>
        <v>0.42857142857142855</v>
      </c>
    </row>
    <row r="32" spans="1:10" x14ac:dyDescent="0.25">
      <c r="A32" s="1"/>
    </row>
    <row r="33" spans="1:10" ht="16.5" thickBot="1" x14ac:dyDescent="0.3">
      <c r="A33" s="374" t="s">
        <v>56</v>
      </c>
      <c r="B33" s="375"/>
      <c r="C33" s="375"/>
      <c r="D33" s="375"/>
      <c r="E33" s="375"/>
      <c r="F33" s="375"/>
      <c r="G33" s="375"/>
      <c r="H33" s="375"/>
      <c r="I33" s="375"/>
      <c r="J33" s="375"/>
    </row>
    <row r="34" spans="1:10" ht="32.25" thickBot="1" x14ac:dyDescent="0.3">
      <c r="A34" s="27" t="s">
        <v>93</v>
      </c>
      <c r="B34" s="28" t="s">
        <v>94</v>
      </c>
      <c r="C34" s="28" t="s">
        <v>95</v>
      </c>
      <c r="D34" s="29" t="s">
        <v>96</v>
      </c>
      <c r="E34" s="29" t="s">
        <v>97</v>
      </c>
      <c r="F34" s="29" t="s">
        <v>98</v>
      </c>
      <c r="G34" s="30" t="s">
        <v>99</v>
      </c>
      <c r="H34" s="30" t="s">
        <v>100</v>
      </c>
      <c r="I34" s="30" t="s">
        <v>101</v>
      </c>
      <c r="J34" s="31" t="s">
        <v>102</v>
      </c>
    </row>
    <row r="35" spans="1:10" x14ac:dyDescent="0.25">
      <c r="A35" s="24"/>
      <c r="B35" s="25"/>
      <c r="C35" s="25"/>
      <c r="D35" s="25"/>
      <c r="E35" s="25"/>
      <c r="F35" s="25"/>
      <c r="G35" s="62">
        <f>IFERROR(C35/B35,0)</f>
        <v>0</v>
      </c>
      <c r="H35" s="62">
        <f>IFERROR(E35/D35,0)</f>
        <v>0</v>
      </c>
      <c r="I35" s="62">
        <f>IFERROR(F35/E35,0)</f>
        <v>0</v>
      </c>
      <c r="J35" s="62">
        <f>IFERROR(F35/B35,0)</f>
        <v>0</v>
      </c>
    </row>
    <row r="36" spans="1:10" x14ac:dyDescent="0.25">
      <c r="A36" s="261"/>
      <c r="B36" s="244"/>
      <c r="C36" s="244"/>
      <c r="D36" s="244"/>
      <c r="E36" s="244"/>
      <c r="F36" s="244"/>
      <c r="G36" s="257">
        <f t="shared" ref="G36:G60" si="4">IFERROR(C36/B36,0)</f>
        <v>0</v>
      </c>
      <c r="H36" s="257">
        <f t="shared" ref="H36:I51" si="5">IFERROR(E36/D36,0)</f>
        <v>0</v>
      </c>
      <c r="I36" s="257">
        <f t="shared" si="5"/>
        <v>0</v>
      </c>
      <c r="J36" s="257">
        <f t="shared" ref="J36:J60" si="6">IFERROR(F36/B36,0)</f>
        <v>0</v>
      </c>
    </row>
    <row r="37" spans="1:10" x14ac:dyDescent="0.25">
      <c r="A37" s="261"/>
      <c r="B37" s="244"/>
      <c r="C37" s="244"/>
      <c r="D37" s="244"/>
      <c r="E37" s="244"/>
      <c r="F37" s="244"/>
      <c r="G37" s="257">
        <f t="shared" si="4"/>
        <v>0</v>
      </c>
      <c r="H37" s="257">
        <f t="shared" si="5"/>
        <v>0</v>
      </c>
      <c r="I37" s="257">
        <f t="shared" si="5"/>
        <v>0</v>
      </c>
      <c r="J37" s="257">
        <f t="shared" si="6"/>
        <v>0</v>
      </c>
    </row>
    <row r="38" spans="1:10" x14ac:dyDescent="0.25">
      <c r="A38" s="261"/>
      <c r="B38" s="244"/>
      <c r="C38" s="244"/>
      <c r="D38" s="244"/>
      <c r="E38" s="244"/>
      <c r="F38" s="244"/>
      <c r="G38" s="257">
        <f t="shared" si="4"/>
        <v>0</v>
      </c>
      <c r="H38" s="257">
        <f t="shared" si="5"/>
        <v>0</v>
      </c>
      <c r="I38" s="257">
        <f t="shared" si="5"/>
        <v>0</v>
      </c>
      <c r="J38" s="257">
        <f t="shared" si="6"/>
        <v>0</v>
      </c>
    </row>
    <row r="39" spans="1:10" x14ac:dyDescent="0.25">
      <c r="A39" s="261"/>
      <c r="B39" s="244"/>
      <c r="C39" s="244"/>
      <c r="D39" s="244"/>
      <c r="E39" s="244"/>
      <c r="F39" s="244"/>
      <c r="G39" s="257">
        <f t="shared" si="4"/>
        <v>0</v>
      </c>
      <c r="H39" s="257">
        <f t="shared" si="5"/>
        <v>0</v>
      </c>
      <c r="I39" s="257">
        <f t="shared" si="5"/>
        <v>0</v>
      </c>
      <c r="J39" s="257">
        <f t="shared" si="6"/>
        <v>0</v>
      </c>
    </row>
    <row r="40" spans="1:10" x14ac:dyDescent="0.25">
      <c r="A40" s="261"/>
      <c r="B40" s="244"/>
      <c r="C40" s="244"/>
      <c r="D40" s="244"/>
      <c r="E40" s="244"/>
      <c r="F40" s="244"/>
      <c r="G40" s="257">
        <f t="shared" si="4"/>
        <v>0</v>
      </c>
      <c r="H40" s="257">
        <f t="shared" si="5"/>
        <v>0</v>
      </c>
      <c r="I40" s="257">
        <f t="shared" si="5"/>
        <v>0</v>
      </c>
      <c r="J40" s="257">
        <f t="shared" si="6"/>
        <v>0</v>
      </c>
    </row>
    <row r="41" spans="1:10" x14ac:dyDescent="0.25">
      <c r="A41" s="261"/>
      <c r="B41" s="244"/>
      <c r="C41" s="244"/>
      <c r="D41" s="244"/>
      <c r="E41" s="244"/>
      <c r="F41" s="244"/>
      <c r="G41" s="257">
        <f t="shared" si="4"/>
        <v>0</v>
      </c>
      <c r="H41" s="257">
        <f t="shared" si="5"/>
        <v>0</v>
      </c>
      <c r="I41" s="257">
        <f t="shared" si="5"/>
        <v>0</v>
      </c>
      <c r="J41" s="257">
        <f t="shared" si="6"/>
        <v>0</v>
      </c>
    </row>
    <row r="42" spans="1:10" x14ac:dyDescent="0.25">
      <c r="A42" s="261"/>
      <c r="B42" s="244"/>
      <c r="C42" s="244"/>
      <c r="D42" s="244"/>
      <c r="E42" s="244"/>
      <c r="F42" s="244"/>
      <c r="G42" s="257">
        <f t="shared" si="4"/>
        <v>0</v>
      </c>
      <c r="H42" s="257">
        <f t="shared" si="5"/>
        <v>0</v>
      </c>
      <c r="I42" s="257">
        <f t="shared" si="5"/>
        <v>0</v>
      </c>
      <c r="J42" s="257">
        <f t="shared" si="6"/>
        <v>0</v>
      </c>
    </row>
    <row r="43" spans="1:10" x14ac:dyDescent="0.25">
      <c r="A43" s="261"/>
      <c r="B43" s="243"/>
      <c r="C43" s="243"/>
      <c r="D43" s="243"/>
      <c r="E43" s="243"/>
      <c r="F43" s="243"/>
      <c r="G43" s="257">
        <f t="shared" si="4"/>
        <v>0</v>
      </c>
      <c r="H43" s="257">
        <f t="shared" si="5"/>
        <v>0</v>
      </c>
      <c r="I43" s="257">
        <f t="shared" si="5"/>
        <v>0</v>
      </c>
      <c r="J43" s="257">
        <f t="shared" si="6"/>
        <v>0</v>
      </c>
    </row>
    <row r="44" spans="1:10" x14ac:dyDescent="0.25">
      <c r="A44" s="261"/>
      <c r="B44" s="262"/>
      <c r="C44" s="262"/>
      <c r="D44" s="243"/>
      <c r="E44" s="243"/>
      <c r="F44" s="243"/>
      <c r="G44" s="257">
        <f t="shared" si="4"/>
        <v>0</v>
      </c>
      <c r="H44" s="257">
        <f t="shared" si="5"/>
        <v>0</v>
      </c>
      <c r="I44" s="257">
        <f t="shared" si="5"/>
        <v>0</v>
      </c>
      <c r="J44" s="257">
        <f t="shared" si="6"/>
        <v>0</v>
      </c>
    </row>
    <row r="45" spans="1:10" x14ac:dyDescent="0.25">
      <c r="A45" s="261"/>
      <c r="B45" s="244"/>
      <c r="C45" s="244"/>
      <c r="D45" s="244"/>
      <c r="E45" s="244"/>
      <c r="F45" s="244"/>
      <c r="G45" s="257">
        <f t="shared" si="4"/>
        <v>0</v>
      </c>
      <c r="H45" s="257">
        <f t="shared" si="5"/>
        <v>0</v>
      </c>
      <c r="I45" s="257">
        <f t="shared" si="5"/>
        <v>0</v>
      </c>
      <c r="J45" s="257">
        <f t="shared" si="6"/>
        <v>0</v>
      </c>
    </row>
    <row r="46" spans="1:10" x14ac:dyDescent="0.25">
      <c r="A46" s="261"/>
      <c r="B46" s="244"/>
      <c r="C46" s="244"/>
      <c r="D46" s="244"/>
      <c r="E46" s="244"/>
      <c r="F46" s="244"/>
      <c r="G46" s="257">
        <f t="shared" si="4"/>
        <v>0</v>
      </c>
      <c r="H46" s="257">
        <f t="shared" si="5"/>
        <v>0</v>
      </c>
      <c r="I46" s="257">
        <f t="shared" si="5"/>
        <v>0</v>
      </c>
      <c r="J46" s="257">
        <f t="shared" si="6"/>
        <v>0</v>
      </c>
    </row>
    <row r="47" spans="1:10" x14ac:dyDescent="0.25">
      <c r="A47" s="261"/>
      <c r="B47" s="244"/>
      <c r="C47" s="244"/>
      <c r="D47" s="244"/>
      <c r="E47" s="244"/>
      <c r="F47" s="244"/>
      <c r="G47" s="257">
        <f t="shared" si="4"/>
        <v>0</v>
      </c>
      <c r="H47" s="257">
        <f t="shared" si="5"/>
        <v>0</v>
      </c>
      <c r="I47" s="257">
        <f t="shared" si="5"/>
        <v>0</v>
      </c>
      <c r="J47" s="257">
        <f t="shared" si="6"/>
        <v>0</v>
      </c>
    </row>
    <row r="48" spans="1:10" x14ac:dyDescent="0.25">
      <c r="A48" s="261"/>
      <c r="B48" s="244"/>
      <c r="C48" s="244"/>
      <c r="D48" s="244"/>
      <c r="E48" s="244"/>
      <c r="F48" s="244"/>
      <c r="G48" s="257">
        <f t="shared" si="4"/>
        <v>0</v>
      </c>
      <c r="H48" s="257">
        <f t="shared" si="5"/>
        <v>0</v>
      </c>
      <c r="I48" s="257">
        <f t="shared" si="5"/>
        <v>0</v>
      </c>
      <c r="J48" s="257">
        <f t="shared" si="6"/>
        <v>0</v>
      </c>
    </row>
    <row r="49" spans="1:10" x14ac:dyDescent="0.25">
      <c r="A49" s="261"/>
      <c r="B49" s="244"/>
      <c r="C49" s="244"/>
      <c r="D49" s="244"/>
      <c r="E49" s="244"/>
      <c r="F49" s="244"/>
      <c r="G49" s="257">
        <f t="shared" si="4"/>
        <v>0</v>
      </c>
      <c r="H49" s="257">
        <f t="shared" si="5"/>
        <v>0</v>
      </c>
      <c r="I49" s="257">
        <f t="shared" si="5"/>
        <v>0</v>
      </c>
      <c r="J49" s="257">
        <f t="shared" si="6"/>
        <v>0</v>
      </c>
    </row>
    <row r="50" spans="1:10" x14ac:dyDescent="0.25">
      <c r="A50" s="261"/>
      <c r="B50" s="244"/>
      <c r="C50" s="244"/>
      <c r="D50" s="244"/>
      <c r="E50" s="244"/>
      <c r="F50" s="244"/>
      <c r="G50" s="257">
        <f t="shared" si="4"/>
        <v>0</v>
      </c>
      <c r="H50" s="257">
        <f t="shared" si="5"/>
        <v>0</v>
      </c>
      <c r="I50" s="257">
        <f t="shared" si="5"/>
        <v>0</v>
      </c>
      <c r="J50" s="257">
        <f t="shared" si="6"/>
        <v>0</v>
      </c>
    </row>
    <row r="51" spans="1:10" x14ac:dyDescent="0.25">
      <c r="A51" s="261"/>
      <c r="B51" s="244"/>
      <c r="C51" s="244"/>
      <c r="D51" s="244"/>
      <c r="E51" s="244"/>
      <c r="F51" s="244"/>
      <c r="G51" s="257">
        <f t="shared" si="4"/>
        <v>0</v>
      </c>
      <c r="H51" s="257">
        <f t="shared" si="5"/>
        <v>0</v>
      </c>
      <c r="I51" s="257">
        <f t="shared" si="5"/>
        <v>0</v>
      </c>
      <c r="J51" s="257">
        <f t="shared" si="6"/>
        <v>0</v>
      </c>
    </row>
    <row r="52" spans="1:10" x14ac:dyDescent="0.25">
      <c r="A52" s="261"/>
      <c r="B52" s="244"/>
      <c r="C52" s="244"/>
      <c r="D52" s="244"/>
      <c r="E52" s="244"/>
      <c r="F52" s="244"/>
      <c r="G52" s="257">
        <f t="shared" si="4"/>
        <v>0</v>
      </c>
      <c r="H52" s="257">
        <f t="shared" ref="H52:I60" si="7">IFERROR(E52/D52,0)</f>
        <v>0</v>
      </c>
      <c r="I52" s="257">
        <f t="shared" si="7"/>
        <v>0</v>
      </c>
      <c r="J52" s="257">
        <f t="shared" si="6"/>
        <v>0</v>
      </c>
    </row>
    <row r="53" spans="1:10" x14ac:dyDescent="0.25">
      <c r="A53" s="261"/>
      <c r="B53" s="244"/>
      <c r="C53" s="244"/>
      <c r="D53" s="244"/>
      <c r="E53" s="244"/>
      <c r="F53" s="244"/>
      <c r="G53" s="257">
        <f t="shared" si="4"/>
        <v>0</v>
      </c>
      <c r="H53" s="257">
        <f t="shared" si="7"/>
        <v>0</v>
      </c>
      <c r="I53" s="257">
        <f t="shared" si="7"/>
        <v>0</v>
      </c>
      <c r="J53" s="257">
        <f t="shared" si="6"/>
        <v>0</v>
      </c>
    </row>
    <row r="54" spans="1:10" x14ac:dyDescent="0.25">
      <c r="A54" s="261"/>
      <c r="B54" s="244"/>
      <c r="C54" s="244"/>
      <c r="D54" s="244"/>
      <c r="E54" s="244"/>
      <c r="F54" s="244"/>
      <c r="G54" s="257">
        <f t="shared" si="4"/>
        <v>0</v>
      </c>
      <c r="H54" s="257">
        <f t="shared" si="7"/>
        <v>0</v>
      </c>
      <c r="I54" s="257">
        <f t="shared" si="7"/>
        <v>0</v>
      </c>
      <c r="J54" s="257">
        <f t="shared" si="6"/>
        <v>0</v>
      </c>
    </row>
    <row r="55" spans="1:10" x14ac:dyDescent="0.25">
      <c r="A55" s="261"/>
      <c r="B55" s="244"/>
      <c r="C55" s="244"/>
      <c r="D55" s="244"/>
      <c r="E55" s="244"/>
      <c r="F55" s="244"/>
      <c r="G55" s="257">
        <f t="shared" si="4"/>
        <v>0</v>
      </c>
      <c r="H55" s="257">
        <f t="shared" si="7"/>
        <v>0</v>
      </c>
      <c r="I55" s="257">
        <f t="shared" si="7"/>
        <v>0</v>
      </c>
      <c r="J55" s="257">
        <f t="shared" si="6"/>
        <v>0</v>
      </c>
    </row>
    <row r="56" spans="1:10" x14ac:dyDescent="0.25">
      <c r="A56" s="261"/>
      <c r="B56" s="244"/>
      <c r="C56" s="244"/>
      <c r="D56" s="244"/>
      <c r="E56" s="244"/>
      <c r="F56" s="244"/>
      <c r="G56" s="257">
        <f t="shared" si="4"/>
        <v>0</v>
      </c>
      <c r="H56" s="257">
        <f t="shared" si="7"/>
        <v>0</v>
      </c>
      <c r="I56" s="257">
        <f t="shared" si="7"/>
        <v>0</v>
      </c>
      <c r="J56" s="257">
        <f t="shared" si="6"/>
        <v>0</v>
      </c>
    </row>
    <row r="57" spans="1:10" x14ac:dyDescent="0.25">
      <c r="A57" s="261"/>
      <c r="B57" s="244"/>
      <c r="C57" s="244"/>
      <c r="D57" s="244"/>
      <c r="E57" s="244"/>
      <c r="F57" s="244"/>
      <c r="G57" s="257">
        <f t="shared" si="4"/>
        <v>0</v>
      </c>
      <c r="H57" s="257">
        <f t="shared" si="7"/>
        <v>0</v>
      </c>
      <c r="I57" s="257">
        <f t="shared" si="7"/>
        <v>0</v>
      </c>
      <c r="J57" s="257">
        <f t="shared" si="6"/>
        <v>0</v>
      </c>
    </row>
    <row r="58" spans="1:10" x14ac:dyDescent="0.25">
      <c r="A58" s="261"/>
      <c r="B58" s="244"/>
      <c r="C58" s="244"/>
      <c r="D58" s="244"/>
      <c r="E58" s="244"/>
      <c r="F58" s="244"/>
      <c r="G58" s="257">
        <f t="shared" si="4"/>
        <v>0</v>
      </c>
      <c r="H58" s="257">
        <f t="shared" si="7"/>
        <v>0</v>
      </c>
      <c r="I58" s="257">
        <f t="shared" si="7"/>
        <v>0</v>
      </c>
      <c r="J58" s="257">
        <f t="shared" si="6"/>
        <v>0</v>
      </c>
    </row>
    <row r="59" spans="1:10" x14ac:dyDescent="0.25">
      <c r="A59" s="261"/>
      <c r="B59" s="244"/>
      <c r="C59" s="244"/>
      <c r="D59" s="244"/>
      <c r="E59" s="244"/>
      <c r="F59" s="244"/>
      <c r="G59" s="257">
        <f t="shared" si="4"/>
        <v>0</v>
      </c>
      <c r="H59" s="257">
        <f t="shared" si="7"/>
        <v>0</v>
      </c>
      <c r="I59" s="257">
        <f t="shared" si="7"/>
        <v>0</v>
      </c>
      <c r="J59" s="257">
        <f t="shared" si="6"/>
        <v>0</v>
      </c>
    </row>
    <row r="60" spans="1:10" x14ac:dyDescent="0.25">
      <c r="A60" s="261"/>
      <c r="B60" s="244"/>
      <c r="C60" s="244"/>
      <c r="D60" s="244"/>
      <c r="E60" s="244"/>
      <c r="F60" s="244"/>
      <c r="G60" s="257">
        <f t="shared" si="4"/>
        <v>0</v>
      </c>
      <c r="H60" s="257">
        <f t="shared" si="7"/>
        <v>0</v>
      </c>
      <c r="I60" s="257">
        <f t="shared" si="7"/>
        <v>0</v>
      </c>
      <c r="J60" s="257">
        <f t="shared" si="6"/>
        <v>0</v>
      </c>
    </row>
    <row r="61" spans="1:10" x14ac:dyDescent="0.25">
      <c r="A61" s="262"/>
      <c r="B61" s="243"/>
      <c r="C61" s="243"/>
      <c r="D61" s="243"/>
      <c r="E61" s="243"/>
      <c r="F61" s="243"/>
      <c r="G61" s="257">
        <f>IFERROR(C61/B61,0)</f>
        <v>0</v>
      </c>
      <c r="H61" s="257">
        <f>IFERROR(E61/D61,0)</f>
        <v>0</v>
      </c>
      <c r="I61" s="257">
        <f>IFERROR(F61/E61,0)</f>
        <v>0</v>
      </c>
      <c r="J61" s="257">
        <f>IFERROR(F61/B61,0)</f>
        <v>0</v>
      </c>
    </row>
    <row r="62" spans="1:10" x14ac:dyDescent="0.25">
      <c r="A62" s="259" t="s">
        <v>57</v>
      </c>
      <c r="B62" s="245">
        <f>SUM(B35:B61)</f>
        <v>0</v>
      </c>
      <c r="C62" s="245">
        <f>SUM(C35:C61)</f>
        <v>0</v>
      </c>
      <c r="D62" s="245">
        <f>SUM(D35:D61)</f>
        <v>0</v>
      </c>
      <c r="E62" s="245">
        <f>SUM(E35:E61)</f>
        <v>0</v>
      </c>
      <c r="F62" s="245">
        <f>SUM(F35:F61)</f>
        <v>0</v>
      </c>
      <c r="G62" s="257">
        <f>IFERROR(C62/B62,0)</f>
        <v>0</v>
      </c>
      <c r="H62" s="257">
        <f>IFERROR(E62/D62,0)</f>
        <v>0</v>
      </c>
      <c r="I62" s="257">
        <f>IFERROR(F62/E62,0)</f>
        <v>0</v>
      </c>
      <c r="J62" s="257">
        <f>IFERROR(F62/B62,0)</f>
        <v>0</v>
      </c>
    </row>
    <row r="64" spans="1:10" ht="16.5" thickBot="1" x14ac:dyDescent="0.3">
      <c r="A64" s="377" t="s">
        <v>115</v>
      </c>
      <c r="B64" s="378"/>
      <c r="C64" s="378"/>
      <c r="D64" s="378"/>
      <c r="E64" s="379"/>
    </row>
    <row r="65" spans="1:9" ht="63.75" thickBot="1" x14ac:dyDescent="0.3">
      <c r="A65" s="37" t="s">
        <v>93</v>
      </c>
      <c r="B65" s="38" t="s">
        <v>95</v>
      </c>
      <c r="C65" s="39" t="s">
        <v>96</v>
      </c>
      <c r="D65" s="39" t="s">
        <v>97</v>
      </c>
      <c r="E65" s="39" t="s">
        <v>98</v>
      </c>
      <c r="F65" s="40" t="s">
        <v>110</v>
      </c>
      <c r="G65" s="40" t="s">
        <v>111</v>
      </c>
      <c r="H65" s="40" t="s">
        <v>112</v>
      </c>
      <c r="I65" s="41" t="s">
        <v>113</v>
      </c>
    </row>
    <row r="66" spans="1:9" x14ac:dyDescent="0.25">
      <c r="A66" s="254" t="s">
        <v>103</v>
      </c>
      <c r="B66" s="25">
        <v>17</v>
      </c>
      <c r="C66" s="25">
        <v>17</v>
      </c>
      <c r="D66" s="25">
        <v>15</v>
      </c>
      <c r="E66" s="25">
        <v>15</v>
      </c>
      <c r="F66" s="63">
        <f>+IFERROR(B66/(C4+C35),0)*100</f>
        <v>70.833333333333343</v>
      </c>
      <c r="G66" s="63">
        <f>+IFERROR(C66/(D4+D35),0)*100</f>
        <v>73.91304347826086</v>
      </c>
      <c r="H66" s="63">
        <f>+IFERROR(D66/(E4+E35),0)*100</f>
        <v>75</v>
      </c>
      <c r="I66" s="63">
        <f>+IFERROR(E66/(F4+F35),0)*100</f>
        <v>83.333333333333343</v>
      </c>
    </row>
    <row r="67" spans="1:9" x14ac:dyDescent="0.25">
      <c r="A67" s="255" t="s">
        <v>104</v>
      </c>
      <c r="B67" s="244">
        <v>23</v>
      </c>
      <c r="C67" s="244">
        <v>23</v>
      </c>
      <c r="D67" s="244">
        <v>14</v>
      </c>
      <c r="E67" s="244">
        <v>12</v>
      </c>
      <c r="F67" s="265">
        <f t="shared" ref="F67:I69" si="8">+IFERROR(B67/(C5+C36),0)*100</f>
        <v>58.974358974358978</v>
      </c>
      <c r="G67" s="265">
        <f t="shared" si="8"/>
        <v>63.888888888888886</v>
      </c>
      <c r="H67" s="265">
        <f t="shared" si="8"/>
        <v>70</v>
      </c>
      <c r="I67" s="265">
        <f t="shared" si="8"/>
        <v>66.666666666666657</v>
      </c>
    </row>
    <row r="68" spans="1:9" x14ac:dyDescent="0.25">
      <c r="A68" s="255" t="s">
        <v>105</v>
      </c>
      <c r="B68" s="244">
        <v>1</v>
      </c>
      <c r="C68" s="244">
        <v>1</v>
      </c>
      <c r="D68" s="244">
        <v>1</v>
      </c>
      <c r="E68" s="244">
        <v>1</v>
      </c>
      <c r="F68" s="265">
        <f t="shared" si="8"/>
        <v>16.666666666666664</v>
      </c>
      <c r="G68" s="265">
        <f t="shared" si="8"/>
        <v>16.666666666666664</v>
      </c>
      <c r="H68" s="265">
        <f t="shared" si="8"/>
        <v>16.666666666666664</v>
      </c>
      <c r="I68" s="265">
        <f t="shared" si="8"/>
        <v>16.666666666666664</v>
      </c>
    </row>
    <row r="69" spans="1:9" x14ac:dyDescent="0.25">
      <c r="A69" s="255" t="s">
        <v>106</v>
      </c>
      <c r="B69" s="244">
        <v>2</v>
      </c>
      <c r="C69" s="244">
        <v>2</v>
      </c>
      <c r="D69" s="244">
        <v>2</v>
      </c>
      <c r="E69" s="244">
        <v>2</v>
      </c>
      <c r="F69" s="265">
        <f t="shared" si="8"/>
        <v>80</v>
      </c>
      <c r="G69" s="265">
        <f t="shared" si="8"/>
        <v>80</v>
      </c>
      <c r="H69" s="265">
        <f t="shared" si="8"/>
        <v>80</v>
      </c>
      <c r="I69" s="265">
        <f t="shared" si="8"/>
        <v>100</v>
      </c>
    </row>
    <row r="70" spans="1:9" x14ac:dyDescent="0.25">
      <c r="A70" s="261"/>
      <c r="B70" s="244"/>
      <c r="C70" s="244"/>
      <c r="D70" s="244"/>
      <c r="E70" s="244"/>
      <c r="F70" s="265">
        <f t="shared" ref="F70:I92" si="9">+IFERROR(B70/(C9+C40),0)*100</f>
        <v>0</v>
      </c>
      <c r="G70" s="265">
        <f t="shared" si="9"/>
        <v>0</v>
      </c>
      <c r="H70" s="265">
        <f t="shared" si="9"/>
        <v>0</v>
      </c>
      <c r="I70" s="265">
        <f t="shared" si="9"/>
        <v>0</v>
      </c>
    </row>
    <row r="71" spans="1:9" x14ac:dyDescent="0.25">
      <c r="A71" s="261"/>
      <c r="B71" s="244"/>
      <c r="C71" s="244"/>
      <c r="D71" s="244"/>
      <c r="E71" s="244"/>
      <c r="F71" s="265">
        <f t="shared" si="9"/>
        <v>0</v>
      </c>
      <c r="G71" s="265">
        <f t="shared" si="9"/>
        <v>0</v>
      </c>
      <c r="H71" s="265">
        <f t="shared" si="9"/>
        <v>0</v>
      </c>
      <c r="I71" s="265">
        <f t="shared" si="9"/>
        <v>0</v>
      </c>
    </row>
    <row r="72" spans="1:9" x14ac:dyDescent="0.25">
      <c r="A72" s="261"/>
      <c r="B72" s="243"/>
      <c r="C72" s="243"/>
      <c r="D72" s="243"/>
      <c r="E72" s="243"/>
      <c r="F72" s="265">
        <f t="shared" si="9"/>
        <v>0</v>
      </c>
      <c r="G72" s="265">
        <f t="shared" si="9"/>
        <v>0</v>
      </c>
      <c r="H72" s="265">
        <f t="shared" si="9"/>
        <v>0</v>
      </c>
      <c r="I72" s="265">
        <f t="shared" si="9"/>
        <v>0</v>
      </c>
    </row>
    <row r="73" spans="1:9" x14ac:dyDescent="0.25">
      <c r="A73" s="261"/>
      <c r="B73" s="262"/>
      <c r="C73" s="243"/>
      <c r="D73" s="243"/>
      <c r="E73" s="243"/>
      <c r="F73" s="265">
        <f t="shared" si="9"/>
        <v>0</v>
      </c>
      <c r="G73" s="265">
        <f t="shared" si="9"/>
        <v>0</v>
      </c>
      <c r="H73" s="265">
        <f t="shared" si="9"/>
        <v>0</v>
      </c>
      <c r="I73" s="265">
        <f t="shared" si="9"/>
        <v>0</v>
      </c>
    </row>
    <row r="74" spans="1:9" x14ac:dyDescent="0.25">
      <c r="A74" s="261"/>
      <c r="B74" s="244"/>
      <c r="C74" s="244"/>
      <c r="D74" s="244"/>
      <c r="E74" s="244"/>
      <c r="F74" s="265">
        <f t="shared" si="9"/>
        <v>0</v>
      </c>
      <c r="G74" s="265">
        <f t="shared" si="9"/>
        <v>0</v>
      </c>
      <c r="H74" s="265">
        <f t="shared" si="9"/>
        <v>0</v>
      </c>
      <c r="I74" s="265">
        <f t="shared" si="9"/>
        <v>0</v>
      </c>
    </row>
    <row r="75" spans="1:9" x14ac:dyDescent="0.25">
      <c r="A75" s="261"/>
      <c r="B75" s="244"/>
      <c r="C75" s="244"/>
      <c r="D75" s="244"/>
      <c r="E75" s="244"/>
      <c r="F75" s="265">
        <f t="shared" si="9"/>
        <v>0</v>
      </c>
      <c r="G75" s="265">
        <f t="shared" si="9"/>
        <v>0</v>
      </c>
      <c r="H75" s="265">
        <f t="shared" si="9"/>
        <v>0</v>
      </c>
      <c r="I75" s="265">
        <f t="shared" si="9"/>
        <v>0</v>
      </c>
    </row>
    <row r="76" spans="1:9" x14ac:dyDescent="0.25">
      <c r="A76" s="261"/>
      <c r="B76" s="244"/>
      <c r="C76" s="244"/>
      <c r="D76" s="244"/>
      <c r="E76" s="244"/>
      <c r="F76" s="265">
        <f t="shared" si="9"/>
        <v>0</v>
      </c>
      <c r="G76" s="265">
        <f t="shared" si="9"/>
        <v>0</v>
      </c>
      <c r="H76" s="265">
        <f t="shared" si="9"/>
        <v>0</v>
      </c>
      <c r="I76" s="265">
        <f t="shared" si="9"/>
        <v>0</v>
      </c>
    </row>
    <row r="77" spans="1:9" x14ac:dyDescent="0.25">
      <c r="A77" s="261"/>
      <c r="B77" s="244"/>
      <c r="C77" s="244"/>
      <c r="D77" s="244"/>
      <c r="E77" s="244"/>
      <c r="F77" s="265">
        <f t="shared" si="9"/>
        <v>0</v>
      </c>
      <c r="G77" s="265">
        <f t="shared" si="9"/>
        <v>0</v>
      </c>
      <c r="H77" s="265">
        <f t="shared" si="9"/>
        <v>0</v>
      </c>
      <c r="I77" s="265">
        <f t="shared" si="9"/>
        <v>0</v>
      </c>
    </row>
    <row r="78" spans="1:9" x14ac:dyDescent="0.25">
      <c r="A78" s="261"/>
      <c r="B78" s="244"/>
      <c r="C78" s="244"/>
      <c r="D78" s="244"/>
      <c r="E78" s="244"/>
      <c r="F78" s="265">
        <f t="shared" si="9"/>
        <v>0</v>
      </c>
      <c r="G78" s="265">
        <f t="shared" si="9"/>
        <v>0</v>
      </c>
      <c r="H78" s="265">
        <f t="shared" si="9"/>
        <v>0</v>
      </c>
      <c r="I78" s="265">
        <f t="shared" si="9"/>
        <v>0</v>
      </c>
    </row>
    <row r="79" spans="1:9" x14ac:dyDescent="0.25">
      <c r="A79" s="261"/>
      <c r="B79" s="244"/>
      <c r="C79" s="244"/>
      <c r="D79" s="244"/>
      <c r="E79" s="244"/>
      <c r="F79" s="265">
        <f t="shared" si="9"/>
        <v>0</v>
      </c>
      <c r="G79" s="265">
        <f t="shared" si="9"/>
        <v>0</v>
      </c>
      <c r="H79" s="265">
        <f t="shared" si="9"/>
        <v>0</v>
      </c>
      <c r="I79" s="265">
        <f t="shared" si="9"/>
        <v>0</v>
      </c>
    </row>
    <row r="80" spans="1:9" x14ac:dyDescent="0.25">
      <c r="A80" s="261"/>
      <c r="B80" s="244"/>
      <c r="C80" s="244"/>
      <c r="D80" s="244"/>
      <c r="E80" s="244"/>
      <c r="F80" s="265">
        <f t="shared" si="9"/>
        <v>0</v>
      </c>
      <c r="G80" s="265">
        <f t="shared" si="9"/>
        <v>0</v>
      </c>
      <c r="H80" s="265">
        <f t="shared" si="9"/>
        <v>0</v>
      </c>
      <c r="I80" s="265">
        <f t="shared" si="9"/>
        <v>0</v>
      </c>
    </row>
    <row r="81" spans="1:9" x14ac:dyDescent="0.25">
      <c r="A81" s="261"/>
      <c r="B81" s="244"/>
      <c r="C81" s="244"/>
      <c r="D81" s="244"/>
      <c r="E81" s="244"/>
      <c r="F81" s="265">
        <f t="shared" si="9"/>
        <v>0</v>
      </c>
      <c r="G81" s="265">
        <f t="shared" si="9"/>
        <v>0</v>
      </c>
      <c r="H81" s="265">
        <f t="shared" si="9"/>
        <v>0</v>
      </c>
      <c r="I81" s="265">
        <f t="shared" si="9"/>
        <v>0</v>
      </c>
    </row>
    <row r="82" spans="1:9" x14ac:dyDescent="0.25">
      <c r="A82" s="261"/>
      <c r="B82" s="244"/>
      <c r="C82" s="244"/>
      <c r="D82" s="244"/>
      <c r="E82" s="244"/>
      <c r="F82" s="265">
        <f t="shared" si="9"/>
        <v>0</v>
      </c>
      <c r="G82" s="265">
        <f t="shared" si="9"/>
        <v>0</v>
      </c>
      <c r="H82" s="265">
        <f t="shared" si="9"/>
        <v>0</v>
      </c>
      <c r="I82" s="265">
        <f t="shared" si="9"/>
        <v>0</v>
      </c>
    </row>
    <row r="83" spans="1:9" x14ac:dyDescent="0.25">
      <c r="A83" s="261"/>
      <c r="B83" s="244"/>
      <c r="C83" s="244"/>
      <c r="D83" s="244"/>
      <c r="E83" s="244"/>
      <c r="F83" s="265">
        <f t="shared" si="9"/>
        <v>0</v>
      </c>
      <c r="G83" s="265">
        <f t="shared" si="9"/>
        <v>0</v>
      </c>
      <c r="H83" s="265">
        <f t="shared" si="9"/>
        <v>0</v>
      </c>
      <c r="I83" s="265">
        <f t="shared" si="9"/>
        <v>0</v>
      </c>
    </row>
    <row r="84" spans="1:9" x14ac:dyDescent="0.25">
      <c r="A84" s="261"/>
      <c r="B84" s="244"/>
      <c r="C84" s="244"/>
      <c r="D84" s="244"/>
      <c r="E84" s="244"/>
      <c r="F84" s="265">
        <f t="shared" si="9"/>
        <v>0</v>
      </c>
      <c r="G84" s="265">
        <f t="shared" si="9"/>
        <v>0</v>
      </c>
      <c r="H84" s="265">
        <f t="shared" si="9"/>
        <v>0</v>
      </c>
      <c r="I84" s="265">
        <f t="shared" si="9"/>
        <v>0</v>
      </c>
    </row>
    <row r="85" spans="1:9" x14ac:dyDescent="0.25">
      <c r="A85" s="261"/>
      <c r="B85" s="244"/>
      <c r="C85" s="244"/>
      <c r="D85" s="244"/>
      <c r="E85" s="244"/>
      <c r="F85" s="265">
        <f t="shared" si="9"/>
        <v>0</v>
      </c>
      <c r="G85" s="265">
        <f t="shared" si="9"/>
        <v>0</v>
      </c>
      <c r="H85" s="265">
        <f t="shared" si="9"/>
        <v>0</v>
      </c>
      <c r="I85" s="265">
        <f t="shared" si="9"/>
        <v>0</v>
      </c>
    </row>
    <row r="86" spans="1:9" x14ac:dyDescent="0.25">
      <c r="A86" s="261"/>
      <c r="B86" s="244"/>
      <c r="C86" s="244"/>
      <c r="D86" s="244"/>
      <c r="E86" s="244"/>
      <c r="F86" s="265">
        <f t="shared" si="9"/>
        <v>0</v>
      </c>
      <c r="G86" s="265">
        <f t="shared" si="9"/>
        <v>0</v>
      </c>
      <c r="H86" s="265">
        <f t="shared" si="9"/>
        <v>0</v>
      </c>
      <c r="I86" s="265">
        <f t="shared" si="9"/>
        <v>0</v>
      </c>
    </row>
    <row r="87" spans="1:9" x14ac:dyDescent="0.25">
      <c r="A87" s="261"/>
      <c r="B87" s="244"/>
      <c r="C87" s="244"/>
      <c r="D87" s="244"/>
      <c r="E87" s="244"/>
      <c r="F87" s="265">
        <f t="shared" si="9"/>
        <v>0</v>
      </c>
      <c r="G87" s="265">
        <f t="shared" si="9"/>
        <v>0</v>
      </c>
      <c r="H87" s="265">
        <f t="shared" si="9"/>
        <v>0</v>
      </c>
      <c r="I87" s="265">
        <f t="shared" si="9"/>
        <v>0</v>
      </c>
    </row>
    <row r="88" spans="1:9" x14ac:dyDescent="0.25">
      <c r="A88" s="261"/>
      <c r="B88" s="244"/>
      <c r="C88" s="244"/>
      <c r="D88" s="244"/>
      <c r="E88" s="244"/>
      <c r="F88" s="265">
        <f t="shared" si="9"/>
        <v>0</v>
      </c>
      <c r="G88" s="265">
        <f t="shared" si="9"/>
        <v>0</v>
      </c>
      <c r="H88" s="265">
        <f t="shared" si="9"/>
        <v>0</v>
      </c>
      <c r="I88" s="265">
        <f t="shared" si="9"/>
        <v>0</v>
      </c>
    </row>
    <row r="89" spans="1:9" x14ac:dyDescent="0.25">
      <c r="A89" s="261"/>
      <c r="B89" s="244"/>
      <c r="C89" s="244"/>
      <c r="D89" s="244"/>
      <c r="E89" s="244"/>
      <c r="F89" s="265">
        <f t="shared" si="9"/>
        <v>0</v>
      </c>
      <c r="G89" s="265">
        <f t="shared" si="9"/>
        <v>0</v>
      </c>
      <c r="H89" s="265">
        <f t="shared" si="9"/>
        <v>0</v>
      </c>
      <c r="I89" s="265">
        <f t="shared" si="9"/>
        <v>0</v>
      </c>
    </row>
    <row r="90" spans="1:9" x14ac:dyDescent="0.25">
      <c r="A90" s="261"/>
      <c r="B90" s="244"/>
      <c r="C90" s="244"/>
      <c r="D90" s="244"/>
      <c r="E90" s="244"/>
      <c r="F90" s="265">
        <f t="shared" si="9"/>
        <v>0</v>
      </c>
      <c r="G90" s="265">
        <f t="shared" si="9"/>
        <v>0</v>
      </c>
      <c r="H90" s="265">
        <f t="shared" si="9"/>
        <v>0</v>
      </c>
      <c r="I90" s="265">
        <f t="shared" si="9"/>
        <v>0</v>
      </c>
    </row>
    <row r="91" spans="1:9" x14ac:dyDescent="0.25">
      <c r="A91" s="262"/>
      <c r="B91" s="244"/>
      <c r="C91" s="244"/>
      <c r="D91" s="244"/>
      <c r="E91" s="244"/>
      <c r="F91" s="265">
        <f t="shared" si="9"/>
        <v>0</v>
      </c>
      <c r="G91" s="265">
        <f t="shared" si="9"/>
        <v>0</v>
      </c>
      <c r="H91" s="265">
        <f t="shared" si="9"/>
        <v>0</v>
      </c>
      <c r="I91" s="265">
        <f t="shared" si="9"/>
        <v>0</v>
      </c>
    </row>
    <row r="92" spans="1:9" x14ac:dyDescent="0.25">
      <c r="A92" s="259" t="s">
        <v>57</v>
      </c>
      <c r="B92" s="245">
        <f>SUM(B66:B91)</f>
        <v>43</v>
      </c>
      <c r="C92" s="245">
        <f>SUM(C66:C91)</f>
        <v>43</v>
      </c>
      <c r="D92" s="245">
        <f>SUM(D66:D91)</f>
        <v>32</v>
      </c>
      <c r="E92" s="245">
        <f>SUM(E66:E91)</f>
        <v>30</v>
      </c>
      <c r="F92" s="265">
        <f t="shared" si="9"/>
        <v>58.904109589041099</v>
      </c>
      <c r="G92" s="265">
        <f t="shared" si="9"/>
        <v>62.318840579710141</v>
      </c>
      <c r="H92" s="265">
        <f t="shared" si="9"/>
        <v>64</v>
      </c>
      <c r="I92" s="265">
        <f t="shared" si="9"/>
        <v>66.666666666666657</v>
      </c>
    </row>
    <row r="93" spans="1:9" x14ac:dyDescent="0.25">
      <c r="A93" s="11"/>
    </row>
    <row r="94" spans="1:9" ht="16.5" thickBot="1" x14ac:dyDescent="0.3">
      <c r="A94" s="263" t="s">
        <v>116</v>
      </c>
      <c r="B94" s="264"/>
      <c r="C94" s="264"/>
      <c r="D94" s="264"/>
      <c r="E94" s="264"/>
    </row>
    <row r="95" spans="1:9" ht="63.75" thickBot="1" x14ac:dyDescent="0.3">
      <c r="A95" s="37" t="s">
        <v>93</v>
      </c>
      <c r="B95" s="38" t="s">
        <v>95</v>
      </c>
      <c r="C95" s="39" t="s">
        <v>96</v>
      </c>
      <c r="D95" s="39" t="s">
        <v>97</v>
      </c>
      <c r="E95" s="39" t="s">
        <v>98</v>
      </c>
      <c r="F95" s="40" t="s">
        <v>110</v>
      </c>
      <c r="G95" s="40" t="s">
        <v>111</v>
      </c>
      <c r="H95" s="40" t="s">
        <v>112</v>
      </c>
      <c r="I95" s="41" t="s">
        <v>113</v>
      </c>
    </row>
    <row r="96" spans="1:9" x14ac:dyDescent="0.25">
      <c r="A96" s="255" t="s">
        <v>105</v>
      </c>
      <c r="B96" s="25">
        <v>1</v>
      </c>
      <c r="C96" s="25">
        <v>1</v>
      </c>
      <c r="D96" s="25">
        <v>1</v>
      </c>
      <c r="E96" s="25">
        <v>1</v>
      </c>
      <c r="F96" s="63">
        <f t="shared" ref="F96:I123" si="10">+IFERROR(B96/(C4+C35),0)*100</f>
        <v>4.1666666666666661</v>
      </c>
      <c r="G96" s="63">
        <f t="shared" si="10"/>
        <v>4.3478260869565215</v>
      </c>
      <c r="H96" s="63">
        <f t="shared" si="10"/>
        <v>5</v>
      </c>
      <c r="I96" s="63">
        <f t="shared" si="10"/>
        <v>5.5555555555555554</v>
      </c>
    </row>
    <row r="97" spans="1:9" x14ac:dyDescent="0.25">
      <c r="A97" s="261" t="s">
        <v>104</v>
      </c>
      <c r="B97" s="244">
        <v>3</v>
      </c>
      <c r="C97" s="244">
        <v>2</v>
      </c>
      <c r="D97" s="244">
        <v>0</v>
      </c>
      <c r="E97" s="244">
        <v>0</v>
      </c>
      <c r="F97" s="265">
        <f t="shared" si="10"/>
        <v>7.6923076923076925</v>
      </c>
      <c r="G97" s="265">
        <f t="shared" si="10"/>
        <v>5.5555555555555554</v>
      </c>
      <c r="H97" s="265">
        <f t="shared" si="10"/>
        <v>0</v>
      </c>
      <c r="I97" s="265">
        <f t="shared" si="10"/>
        <v>0</v>
      </c>
    </row>
    <row r="98" spans="1:9" x14ac:dyDescent="0.25">
      <c r="A98" s="261"/>
      <c r="B98" s="244"/>
      <c r="C98" s="244"/>
      <c r="D98" s="244"/>
      <c r="E98" s="244"/>
      <c r="F98" s="265">
        <f t="shared" si="10"/>
        <v>0</v>
      </c>
      <c r="G98" s="265">
        <f t="shared" si="10"/>
        <v>0</v>
      </c>
      <c r="H98" s="265">
        <f t="shared" si="10"/>
        <v>0</v>
      </c>
      <c r="I98" s="265">
        <f t="shared" si="10"/>
        <v>0</v>
      </c>
    </row>
    <row r="99" spans="1:9" x14ac:dyDescent="0.25">
      <c r="A99" s="261"/>
      <c r="B99" s="244"/>
      <c r="C99" s="244"/>
      <c r="D99" s="244"/>
      <c r="E99" s="244"/>
      <c r="F99" s="265">
        <f t="shared" si="10"/>
        <v>0</v>
      </c>
      <c r="G99" s="265">
        <f t="shared" si="10"/>
        <v>0</v>
      </c>
      <c r="H99" s="265">
        <f t="shared" si="10"/>
        <v>0</v>
      </c>
      <c r="I99" s="265">
        <f t="shared" si="10"/>
        <v>0</v>
      </c>
    </row>
    <row r="100" spans="1:9" x14ac:dyDescent="0.25">
      <c r="A100" s="261"/>
      <c r="B100" s="244"/>
      <c r="C100" s="244"/>
      <c r="D100" s="244"/>
      <c r="E100" s="244"/>
      <c r="F100" s="265">
        <f t="shared" si="10"/>
        <v>0</v>
      </c>
      <c r="G100" s="265">
        <f t="shared" si="10"/>
        <v>0</v>
      </c>
      <c r="H100" s="265">
        <f t="shared" si="10"/>
        <v>0</v>
      </c>
      <c r="I100" s="265">
        <f t="shared" si="10"/>
        <v>0</v>
      </c>
    </row>
    <row r="101" spans="1:9" x14ac:dyDescent="0.25">
      <c r="A101" s="261"/>
      <c r="B101" s="244"/>
      <c r="C101" s="244"/>
      <c r="D101" s="244"/>
      <c r="E101" s="244"/>
      <c r="F101" s="265">
        <f t="shared" si="10"/>
        <v>0</v>
      </c>
      <c r="G101" s="265">
        <f t="shared" si="10"/>
        <v>0</v>
      </c>
      <c r="H101" s="265">
        <f t="shared" si="10"/>
        <v>0</v>
      </c>
      <c r="I101" s="265">
        <f t="shared" si="10"/>
        <v>0</v>
      </c>
    </row>
    <row r="102" spans="1:9" x14ac:dyDescent="0.25">
      <c r="A102" s="261"/>
      <c r="B102" s="244"/>
      <c r="C102" s="244"/>
      <c r="D102" s="244"/>
      <c r="E102" s="244"/>
      <c r="F102" s="265">
        <f t="shared" si="10"/>
        <v>0</v>
      </c>
      <c r="G102" s="265">
        <f t="shared" si="10"/>
        <v>0</v>
      </c>
      <c r="H102" s="265">
        <f t="shared" si="10"/>
        <v>0</v>
      </c>
      <c r="I102" s="265">
        <f t="shared" si="10"/>
        <v>0</v>
      </c>
    </row>
    <row r="103" spans="1:9" x14ac:dyDescent="0.25">
      <c r="A103" s="261"/>
      <c r="B103" s="244"/>
      <c r="C103" s="244"/>
      <c r="D103" s="244"/>
      <c r="E103" s="244"/>
      <c r="F103" s="265">
        <f t="shared" si="10"/>
        <v>0</v>
      </c>
      <c r="G103" s="265">
        <f t="shared" si="10"/>
        <v>0</v>
      </c>
      <c r="H103" s="265">
        <f t="shared" si="10"/>
        <v>0</v>
      </c>
      <c r="I103" s="265">
        <f t="shared" si="10"/>
        <v>0</v>
      </c>
    </row>
    <row r="104" spans="1:9" x14ac:dyDescent="0.25">
      <c r="A104" s="261"/>
      <c r="B104" s="244"/>
      <c r="C104" s="244"/>
      <c r="D104" s="244"/>
      <c r="E104" s="244"/>
      <c r="F104" s="265">
        <f t="shared" si="10"/>
        <v>0</v>
      </c>
      <c r="G104" s="265">
        <f t="shared" si="10"/>
        <v>0</v>
      </c>
      <c r="H104" s="265">
        <f t="shared" si="10"/>
        <v>0</v>
      </c>
      <c r="I104" s="265">
        <f t="shared" si="10"/>
        <v>0</v>
      </c>
    </row>
    <row r="105" spans="1:9" x14ac:dyDescent="0.25">
      <c r="A105" s="261"/>
      <c r="B105" s="244"/>
      <c r="C105" s="244"/>
      <c r="D105" s="244"/>
      <c r="E105" s="244"/>
      <c r="F105" s="265">
        <f t="shared" si="10"/>
        <v>0</v>
      </c>
      <c r="G105" s="265">
        <f t="shared" si="10"/>
        <v>0</v>
      </c>
      <c r="H105" s="265">
        <f t="shared" si="10"/>
        <v>0</v>
      </c>
      <c r="I105" s="265">
        <f t="shared" si="10"/>
        <v>0</v>
      </c>
    </row>
    <row r="106" spans="1:9" x14ac:dyDescent="0.25">
      <c r="A106" s="261"/>
      <c r="B106" s="244"/>
      <c r="C106" s="244"/>
      <c r="D106" s="244"/>
      <c r="E106" s="244"/>
      <c r="F106" s="265">
        <f t="shared" si="10"/>
        <v>0</v>
      </c>
      <c r="G106" s="265">
        <f t="shared" si="10"/>
        <v>0</v>
      </c>
      <c r="H106" s="265">
        <f t="shared" si="10"/>
        <v>0</v>
      </c>
      <c r="I106" s="265">
        <f t="shared" si="10"/>
        <v>0</v>
      </c>
    </row>
    <row r="107" spans="1:9" x14ac:dyDescent="0.25">
      <c r="A107" s="261"/>
      <c r="B107" s="244"/>
      <c r="C107" s="244"/>
      <c r="D107" s="244"/>
      <c r="E107" s="244"/>
      <c r="F107" s="265">
        <f t="shared" si="10"/>
        <v>0</v>
      </c>
      <c r="G107" s="265">
        <f t="shared" si="10"/>
        <v>0</v>
      </c>
      <c r="H107" s="265">
        <f t="shared" si="10"/>
        <v>0</v>
      </c>
      <c r="I107" s="265">
        <f t="shared" si="10"/>
        <v>0</v>
      </c>
    </row>
    <row r="108" spans="1:9" x14ac:dyDescent="0.25">
      <c r="A108" s="261"/>
      <c r="B108" s="244"/>
      <c r="C108" s="244"/>
      <c r="D108" s="244"/>
      <c r="E108" s="244"/>
      <c r="F108" s="265">
        <f t="shared" si="10"/>
        <v>0</v>
      </c>
      <c r="G108" s="265">
        <f t="shared" si="10"/>
        <v>0</v>
      </c>
      <c r="H108" s="265">
        <f t="shared" si="10"/>
        <v>0</v>
      </c>
      <c r="I108" s="265">
        <f t="shared" si="10"/>
        <v>0</v>
      </c>
    </row>
    <row r="109" spans="1:9" x14ac:dyDescent="0.25">
      <c r="A109" s="261"/>
      <c r="B109" s="244"/>
      <c r="C109" s="244"/>
      <c r="D109" s="244"/>
      <c r="E109" s="244"/>
      <c r="F109" s="265">
        <f t="shared" si="10"/>
        <v>0</v>
      </c>
      <c r="G109" s="265">
        <f t="shared" si="10"/>
        <v>0</v>
      </c>
      <c r="H109" s="265">
        <f t="shared" si="10"/>
        <v>0</v>
      </c>
      <c r="I109" s="265">
        <f t="shared" si="10"/>
        <v>0</v>
      </c>
    </row>
    <row r="110" spans="1:9" x14ac:dyDescent="0.25">
      <c r="A110" s="261"/>
      <c r="B110" s="244"/>
      <c r="C110" s="244"/>
      <c r="D110" s="244"/>
      <c r="E110" s="244"/>
      <c r="F110" s="265">
        <f t="shared" si="10"/>
        <v>0</v>
      </c>
      <c r="G110" s="265">
        <f t="shared" si="10"/>
        <v>0</v>
      </c>
      <c r="H110" s="265">
        <f t="shared" si="10"/>
        <v>0</v>
      </c>
      <c r="I110" s="265">
        <f t="shared" si="10"/>
        <v>0</v>
      </c>
    </row>
    <row r="111" spans="1:9" x14ac:dyDescent="0.25">
      <c r="A111" s="261"/>
      <c r="B111" s="244"/>
      <c r="C111" s="244"/>
      <c r="D111" s="244"/>
      <c r="E111" s="244"/>
      <c r="F111" s="265">
        <f t="shared" si="10"/>
        <v>0</v>
      </c>
      <c r="G111" s="265">
        <f t="shared" si="10"/>
        <v>0</v>
      </c>
      <c r="H111" s="265">
        <f t="shared" si="10"/>
        <v>0</v>
      </c>
      <c r="I111" s="265">
        <f t="shared" si="10"/>
        <v>0</v>
      </c>
    </row>
    <row r="112" spans="1:9" x14ac:dyDescent="0.25">
      <c r="A112" s="261"/>
      <c r="B112" s="244"/>
      <c r="C112" s="244"/>
      <c r="D112" s="244"/>
      <c r="E112" s="244"/>
      <c r="F112" s="265">
        <f t="shared" si="10"/>
        <v>0</v>
      </c>
      <c r="G112" s="265">
        <f t="shared" si="10"/>
        <v>0</v>
      </c>
      <c r="H112" s="265">
        <f t="shared" si="10"/>
        <v>0</v>
      </c>
      <c r="I112" s="265">
        <f t="shared" si="10"/>
        <v>0</v>
      </c>
    </row>
    <row r="113" spans="1:9" x14ac:dyDescent="0.25">
      <c r="A113" s="261"/>
      <c r="B113" s="244"/>
      <c r="C113" s="244"/>
      <c r="D113" s="244"/>
      <c r="E113" s="244"/>
      <c r="F113" s="265">
        <f t="shared" si="10"/>
        <v>0</v>
      </c>
      <c r="G113" s="265">
        <f t="shared" si="10"/>
        <v>0</v>
      </c>
      <c r="H113" s="265">
        <f t="shared" si="10"/>
        <v>0</v>
      </c>
      <c r="I113" s="265">
        <f t="shared" si="10"/>
        <v>0</v>
      </c>
    </row>
    <row r="114" spans="1:9" x14ac:dyDescent="0.25">
      <c r="A114" s="261"/>
      <c r="B114" s="244"/>
      <c r="C114" s="244"/>
      <c r="D114" s="244"/>
      <c r="E114" s="244"/>
      <c r="F114" s="265">
        <f t="shared" si="10"/>
        <v>0</v>
      </c>
      <c r="G114" s="265">
        <f t="shared" si="10"/>
        <v>0</v>
      </c>
      <c r="H114" s="265">
        <f t="shared" si="10"/>
        <v>0</v>
      </c>
      <c r="I114" s="265">
        <f t="shared" si="10"/>
        <v>0</v>
      </c>
    </row>
    <row r="115" spans="1:9" x14ac:dyDescent="0.25">
      <c r="A115" s="261"/>
      <c r="B115" s="244"/>
      <c r="C115" s="244"/>
      <c r="D115" s="244"/>
      <c r="E115" s="244"/>
      <c r="F115" s="265">
        <f t="shared" si="10"/>
        <v>0</v>
      </c>
      <c r="G115" s="265">
        <f t="shared" si="10"/>
        <v>0</v>
      </c>
      <c r="H115" s="265">
        <f t="shared" si="10"/>
        <v>0</v>
      </c>
      <c r="I115" s="265">
        <f t="shared" si="10"/>
        <v>0</v>
      </c>
    </row>
    <row r="116" spans="1:9" x14ac:dyDescent="0.25">
      <c r="A116" s="261"/>
      <c r="B116" s="244"/>
      <c r="C116" s="244"/>
      <c r="D116" s="244"/>
      <c r="E116" s="244"/>
      <c r="F116" s="265">
        <f t="shared" si="10"/>
        <v>0</v>
      </c>
      <c r="G116" s="265">
        <f t="shared" si="10"/>
        <v>0</v>
      </c>
      <c r="H116" s="265">
        <f t="shared" si="10"/>
        <v>0</v>
      </c>
      <c r="I116" s="265">
        <f t="shared" si="10"/>
        <v>0</v>
      </c>
    </row>
    <row r="117" spans="1:9" x14ac:dyDescent="0.25">
      <c r="A117" s="261"/>
      <c r="B117" s="244"/>
      <c r="C117" s="244"/>
      <c r="D117" s="244"/>
      <c r="E117" s="244"/>
      <c r="F117" s="265">
        <f t="shared" si="10"/>
        <v>0</v>
      </c>
      <c r="G117" s="265">
        <f t="shared" si="10"/>
        <v>0</v>
      </c>
      <c r="H117" s="265">
        <f t="shared" si="10"/>
        <v>0</v>
      </c>
      <c r="I117" s="265">
        <f t="shared" si="10"/>
        <v>0</v>
      </c>
    </row>
    <row r="118" spans="1:9" x14ac:dyDescent="0.25">
      <c r="A118" s="261"/>
      <c r="B118" s="244"/>
      <c r="C118" s="244"/>
      <c r="D118" s="244"/>
      <c r="E118" s="244"/>
      <c r="F118" s="265">
        <f t="shared" si="10"/>
        <v>0</v>
      </c>
      <c r="G118" s="265">
        <f t="shared" si="10"/>
        <v>0</v>
      </c>
      <c r="H118" s="265">
        <f t="shared" si="10"/>
        <v>0</v>
      </c>
      <c r="I118" s="265">
        <f t="shared" si="10"/>
        <v>0</v>
      </c>
    </row>
    <row r="119" spans="1:9" x14ac:dyDescent="0.25">
      <c r="A119" s="261"/>
      <c r="B119" s="244"/>
      <c r="C119" s="244"/>
      <c r="D119" s="244"/>
      <c r="E119" s="244"/>
      <c r="F119" s="265">
        <f t="shared" si="10"/>
        <v>0</v>
      </c>
      <c r="G119" s="265">
        <f t="shared" si="10"/>
        <v>0</v>
      </c>
      <c r="H119" s="265">
        <f t="shared" si="10"/>
        <v>0</v>
      </c>
      <c r="I119" s="265">
        <f t="shared" si="10"/>
        <v>0</v>
      </c>
    </row>
    <row r="120" spans="1:9" x14ac:dyDescent="0.25">
      <c r="A120" s="261"/>
      <c r="B120" s="244"/>
      <c r="C120" s="244"/>
      <c r="D120" s="244"/>
      <c r="E120" s="244"/>
      <c r="F120" s="265">
        <f t="shared" si="10"/>
        <v>0</v>
      </c>
      <c r="G120" s="265">
        <f t="shared" si="10"/>
        <v>0</v>
      </c>
      <c r="H120" s="265">
        <f t="shared" si="10"/>
        <v>0</v>
      </c>
      <c r="I120" s="265">
        <f t="shared" si="10"/>
        <v>0</v>
      </c>
    </row>
    <row r="121" spans="1:9" x14ac:dyDescent="0.25">
      <c r="A121" s="261"/>
      <c r="B121" s="244"/>
      <c r="C121" s="244"/>
      <c r="D121" s="244"/>
      <c r="E121" s="244"/>
      <c r="F121" s="265">
        <f t="shared" si="10"/>
        <v>0</v>
      </c>
      <c r="G121" s="265">
        <f t="shared" si="10"/>
        <v>0</v>
      </c>
      <c r="H121" s="265">
        <f t="shared" si="10"/>
        <v>0</v>
      </c>
      <c r="I121" s="265">
        <f t="shared" si="10"/>
        <v>0</v>
      </c>
    </row>
    <row r="122" spans="1:9" x14ac:dyDescent="0.25">
      <c r="A122" s="262"/>
      <c r="B122" s="244"/>
      <c r="C122" s="244"/>
      <c r="D122" s="244"/>
      <c r="E122" s="244"/>
      <c r="F122" s="265">
        <f t="shared" si="10"/>
        <v>0</v>
      </c>
      <c r="G122" s="265">
        <f t="shared" si="10"/>
        <v>0</v>
      </c>
      <c r="H122" s="265">
        <f t="shared" si="10"/>
        <v>0</v>
      </c>
      <c r="I122" s="265">
        <f t="shared" si="10"/>
        <v>0</v>
      </c>
    </row>
    <row r="123" spans="1:9" x14ac:dyDescent="0.25">
      <c r="A123" s="259" t="s">
        <v>57</v>
      </c>
      <c r="B123" s="245">
        <f>SUM(B96:B122)</f>
        <v>4</v>
      </c>
      <c r="C123" s="245">
        <f>SUM(C96:C122)</f>
        <v>3</v>
      </c>
      <c r="D123" s="245">
        <f>SUM(D96:D122)</f>
        <v>1</v>
      </c>
      <c r="E123" s="245">
        <f>SUM(E96:E122)</f>
        <v>1</v>
      </c>
      <c r="F123" s="265">
        <f t="shared" si="10"/>
        <v>5.4794520547945202</v>
      </c>
      <c r="G123" s="265">
        <f t="shared" si="10"/>
        <v>4.3478260869565215</v>
      </c>
      <c r="H123" s="265">
        <f t="shared" si="10"/>
        <v>2</v>
      </c>
      <c r="I123" s="265">
        <f t="shared" si="10"/>
        <v>2.2222222222222223</v>
      </c>
    </row>
    <row r="124" spans="1:9" x14ac:dyDescent="0.25">
      <c r="A124" s="11"/>
    </row>
    <row r="125" spans="1:9" x14ac:dyDescent="0.25">
      <c r="A125" s="11"/>
    </row>
    <row r="126" spans="1:9" x14ac:dyDescent="0.25">
      <c r="A126" s="11"/>
    </row>
    <row r="127" spans="1:9" x14ac:dyDescent="0.25">
      <c r="A127" s="11"/>
    </row>
    <row r="128" spans="1:9" x14ac:dyDescent="0.25">
      <c r="A128" s="11"/>
    </row>
    <row r="129" spans="1:1" x14ac:dyDescent="0.25">
      <c r="A129" s="11"/>
    </row>
    <row r="130" spans="1:1" x14ac:dyDescent="0.25">
      <c r="A130" s="6"/>
    </row>
    <row r="131" spans="1:1" x14ac:dyDescent="0.25">
      <c r="A131" s="11"/>
    </row>
  </sheetData>
  <mergeCells count="4">
    <mergeCell ref="A33:J33"/>
    <mergeCell ref="A64:E64"/>
    <mergeCell ref="A1:J1"/>
    <mergeCell ref="A2:J2"/>
  </mergeCells>
  <phoneticPr fontId="2" type="noConversion"/>
  <pageMargins left="0.75" right="0.75" top="1" bottom="1" header="0.4921259845" footer="0.4921259845"/>
  <pageSetup paperSize="9" scale="74" orientation="landscape" r:id="rId1"/>
  <headerFooter alignWithMargins="0"/>
  <rowBreaks count="3" manualBreakCount="3">
    <brk id="32" max="16383" man="1"/>
    <brk id="63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5"/>
  <sheetViews>
    <sheetView view="pageBreakPreview" zoomScaleNormal="100" zoomScaleSheetLayoutView="100" workbookViewId="0">
      <selection activeCell="H12" sqref="H12"/>
    </sheetView>
  </sheetViews>
  <sheetFormatPr defaultRowHeight="15.75" x14ac:dyDescent="0.25"/>
  <cols>
    <col min="1" max="1" width="24.125" customWidth="1"/>
    <col min="2" max="10" width="10.625" customWidth="1"/>
  </cols>
  <sheetData>
    <row r="1" spans="1:11" ht="31.5" customHeight="1" x14ac:dyDescent="0.25">
      <c r="A1" s="381" t="s">
        <v>117</v>
      </c>
      <c r="B1" s="381"/>
      <c r="C1" s="381"/>
      <c r="D1" s="381"/>
      <c r="E1" s="381"/>
      <c r="F1" s="381"/>
      <c r="G1" s="381"/>
      <c r="H1" s="381"/>
      <c r="I1" s="381"/>
      <c r="J1" s="381"/>
      <c r="K1" s="20"/>
    </row>
    <row r="2" spans="1:11" ht="16.5" thickBot="1" x14ac:dyDescent="0.3">
      <c r="A2" s="374" t="s">
        <v>55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1" ht="32.25" thickBot="1" x14ac:dyDescent="0.3">
      <c r="A3" s="27" t="s">
        <v>93</v>
      </c>
      <c r="B3" s="28" t="s">
        <v>94</v>
      </c>
      <c r="C3" s="28" t="s">
        <v>95</v>
      </c>
      <c r="D3" s="29" t="s">
        <v>96</v>
      </c>
      <c r="E3" s="29" t="s">
        <v>97</v>
      </c>
      <c r="F3" s="29" t="s">
        <v>98</v>
      </c>
      <c r="G3" s="30" t="s">
        <v>99</v>
      </c>
      <c r="H3" s="30" t="s">
        <v>100</v>
      </c>
      <c r="I3" s="30" t="s">
        <v>101</v>
      </c>
      <c r="J3" s="31" t="s">
        <v>102</v>
      </c>
    </row>
    <row r="4" spans="1:11" x14ac:dyDescent="0.25">
      <c r="A4" s="24" t="s">
        <v>106</v>
      </c>
      <c r="B4" s="25">
        <v>2</v>
      </c>
      <c r="C4" s="25">
        <v>3</v>
      </c>
      <c r="D4" s="25">
        <v>3</v>
      </c>
      <c r="E4" s="25">
        <v>2</v>
      </c>
      <c r="F4" s="25">
        <v>2</v>
      </c>
      <c r="G4" s="62">
        <f>IFERROR(C4/B4,0)</f>
        <v>1.5</v>
      </c>
      <c r="H4" s="62">
        <f>IFERROR(E4/D4,0)</f>
        <v>0.66666666666666663</v>
      </c>
      <c r="I4" s="62">
        <f>IFERROR(F4/E4,0)</f>
        <v>1</v>
      </c>
      <c r="J4" s="62">
        <f>IFERROR(F4/B4,0)</f>
        <v>1</v>
      </c>
    </row>
    <row r="5" spans="1:11" x14ac:dyDescent="0.25">
      <c r="A5" s="261" t="s">
        <v>107</v>
      </c>
      <c r="B5" s="244">
        <v>1</v>
      </c>
      <c r="C5" s="244">
        <v>2</v>
      </c>
      <c r="D5" s="244">
        <v>2</v>
      </c>
      <c r="E5" s="244">
        <v>1</v>
      </c>
      <c r="F5" s="244">
        <v>1</v>
      </c>
      <c r="G5" s="257">
        <f t="shared" ref="G5:G31" si="0">IFERROR(C5/B5,0)</f>
        <v>2</v>
      </c>
      <c r="H5" s="257">
        <f t="shared" ref="H5:I22" si="1">IFERROR(E5/D5,0)</f>
        <v>0.5</v>
      </c>
      <c r="I5" s="257">
        <f t="shared" si="1"/>
        <v>1</v>
      </c>
      <c r="J5" s="257">
        <f t="shared" ref="J5:J31" si="2">IFERROR(F5/B5,0)</f>
        <v>1</v>
      </c>
    </row>
    <row r="6" spans="1:11" ht="31.5" x14ac:dyDescent="0.25">
      <c r="A6" s="261" t="s">
        <v>105</v>
      </c>
      <c r="B6" s="244">
        <v>2</v>
      </c>
      <c r="C6" s="244">
        <v>6</v>
      </c>
      <c r="D6" s="244">
        <v>6</v>
      </c>
      <c r="E6" s="244">
        <v>2</v>
      </c>
      <c r="F6" s="244">
        <v>2</v>
      </c>
      <c r="G6" s="257">
        <f t="shared" si="0"/>
        <v>3</v>
      </c>
      <c r="H6" s="257">
        <f t="shared" si="1"/>
        <v>0.33333333333333331</v>
      </c>
      <c r="I6" s="257">
        <f t="shared" si="1"/>
        <v>1</v>
      </c>
      <c r="J6" s="257">
        <f t="shared" si="2"/>
        <v>1</v>
      </c>
    </row>
    <row r="7" spans="1:11" x14ac:dyDescent="0.25">
      <c r="A7" s="261"/>
      <c r="B7" s="244"/>
      <c r="C7" s="244"/>
      <c r="D7" s="244"/>
      <c r="E7" s="244"/>
      <c r="F7" s="244"/>
      <c r="G7" s="257">
        <f t="shared" si="0"/>
        <v>0</v>
      </c>
      <c r="H7" s="257">
        <f t="shared" si="1"/>
        <v>0</v>
      </c>
      <c r="I7" s="257">
        <f t="shared" si="1"/>
        <v>0</v>
      </c>
      <c r="J7" s="257">
        <f t="shared" si="2"/>
        <v>0</v>
      </c>
    </row>
    <row r="8" spans="1:11" x14ac:dyDescent="0.25">
      <c r="A8" s="261"/>
      <c r="B8" s="244"/>
      <c r="C8" s="244"/>
      <c r="D8" s="244"/>
      <c r="E8" s="244"/>
      <c r="F8" s="244"/>
      <c r="G8" s="257">
        <f t="shared" si="0"/>
        <v>0</v>
      </c>
      <c r="H8" s="257">
        <f t="shared" si="1"/>
        <v>0</v>
      </c>
      <c r="I8" s="257">
        <f t="shared" si="1"/>
        <v>0</v>
      </c>
      <c r="J8" s="257">
        <f t="shared" si="2"/>
        <v>0</v>
      </c>
    </row>
    <row r="9" spans="1:11" x14ac:dyDescent="0.25">
      <c r="A9" s="261"/>
      <c r="B9" s="244"/>
      <c r="C9" s="244"/>
      <c r="D9" s="244"/>
      <c r="E9" s="244"/>
      <c r="F9" s="244"/>
      <c r="G9" s="257">
        <f t="shared" si="0"/>
        <v>0</v>
      </c>
      <c r="H9" s="257">
        <f t="shared" si="1"/>
        <v>0</v>
      </c>
      <c r="I9" s="257">
        <f t="shared" si="1"/>
        <v>0</v>
      </c>
      <c r="J9" s="257">
        <f t="shared" si="2"/>
        <v>0</v>
      </c>
    </row>
    <row r="10" spans="1:11" x14ac:dyDescent="0.25">
      <c r="A10" s="261"/>
      <c r="B10" s="244"/>
      <c r="C10" s="244"/>
      <c r="D10" s="244"/>
      <c r="E10" s="244"/>
      <c r="F10" s="244"/>
      <c r="G10" s="257">
        <f t="shared" si="0"/>
        <v>0</v>
      </c>
      <c r="H10" s="257">
        <f t="shared" si="1"/>
        <v>0</v>
      </c>
      <c r="I10" s="257">
        <f t="shared" si="1"/>
        <v>0</v>
      </c>
      <c r="J10" s="257">
        <f t="shared" si="2"/>
        <v>0</v>
      </c>
    </row>
    <row r="11" spans="1:11" x14ac:dyDescent="0.25">
      <c r="A11" s="261"/>
      <c r="B11" s="244"/>
      <c r="C11" s="244"/>
      <c r="D11" s="244"/>
      <c r="E11" s="244"/>
      <c r="F11" s="244"/>
      <c r="G11" s="257">
        <f t="shared" si="0"/>
        <v>0</v>
      </c>
      <c r="H11" s="257">
        <f t="shared" si="1"/>
        <v>0</v>
      </c>
      <c r="I11" s="257">
        <f t="shared" si="1"/>
        <v>0</v>
      </c>
      <c r="J11" s="257">
        <f t="shared" si="2"/>
        <v>0</v>
      </c>
    </row>
    <row r="12" spans="1:11" x14ac:dyDescent="0.25">
      <c r="A12" s="261"/>
      <c r="B12" s="243"/>
      <c r="C12" s="243"/>
      <c r="D12" s="243"/>
      <c r="E12" s="243"/>
      <c r="F12" s="243"/>
      <c r="G12" s="257">
        <f t="shared" si="0"/>
        <v>0</v>
      </c>
      <c r="H12" s="257">
        <f t="shared" si="1"/>
        <v>0</v>
      </c>
      <c r="I12" s="257">
        <f t="shared" si="1"/>
        <v>0</v>
      </c>
      <c r="J12" s="257">
        <f t="shared" si="2"/>
        <v>0</v>
      </c>
    </row>
    <row r="13" spans="1:11" x14ac:dyDescent="0.25">
      <c r="A13" s="261"/>
      <c r="B13" s="262"/>
      <c r="C13" s="262"/>
      <c r="D13" s="243"/>
      <c r="E13" s="243"/>
      <c r="F13" s="243"/>
      <c r="G13" s="257">
        <f t="shared" si="0"/>
        <v>0</v>
      </c>
      <c r="H13" s="257">
        <f t="shared" si="1"/>
        <v>0</v>
      </c>
      <c r="I13" s="257">
        <f t="shared" si="1"/>
        <v>0</v>
      </c>
      <c r="J13" s="257">
        <f t="shared" si="2"/>
        <v>0</v>
      </c>
    </row>
    <row r="14" spans="1:11" x14ac:dyDescent="0.25">
      <c r="A14" s="261"/>
      <c r="B14" s="244"/>
      <c r="C14" s="244"/>
      <c r="D14" s="244"/>
      <c r="E14" s="244"/>
      <c r="F14" s="244"/>
      <c r="G14" s="257">
        <f t="shared" si="0"/>
        <v>0</v>
      </c>
      <c r="H14" s="257">
        <f t="shared" si="1"/>
        <v>0</v>
      </c>
      <c r="I14" s="257">
        <f t="shared" si="1"/>
        <v>0</v>
      </c>
      <c r="J14" s="257">
        <f t="shared" si="2"/>
        <v>0</v>
      </c>
    </row>
    <row r="15" spans="1:11" x14ac:dyDescent="0.25">
      <c r="A15" s="261"/>
      <c r="B15" s="244"/>
      <c r="C15" s="244"/>
      <c r="D15" s="244"/>
      <c r="E15" s="244"/>
      <c r="F15" s="244"/>
      <c r="G15" s="257">
        <f t="shared" si="0"/>
        <v>0</v>
      </c>
      <c r="H15" s="257">
        <f t="shared" si="1"/>
        <v>0</v>
      </c>
      <c r="I15" s="257">
        <f t="shared" si="1"/>
        <v>0</v>
      </c>
      <c r="J15" s="257">
        <f t="shared" si="2"/>
        <v>0</v>
      </c>
    </row>
    <row r="16" spans="1:11" x14ac:dyDescent="0.25">
      <c r="A16" s="261"/>
      <c r="B16" s="244"/>
      <c r="C16" s="244"/>
      <c r="D16" s="244"/>
      <c r="E16" s="244"/>
      <c r="F16" s="244"/>
      <c r="G16" s="257">
        <f t="shared" si="0"/>
        <v>0</v>
      </c>
      <c r="H16" s="257">
        <f t="shared" si="1"/>
        <v>0</v>
      </c>
      <c r="I16" s="257">
        <f t="shared" si="1"/>
        <v>0</v>
      </c>
      <c r="J16" s="257">
        <f t="shared" si="2"/>
        <v>0</v>
      </c>
    </row>
    <row r="17" spans="1:11" x14ac:dyDescent="0.25">
      <c r="A17" s="261"/>
      <c r="B17" s="244"/>
      <c r="C17" s="244"/>
      <c r="D17" s="244"/>
      <c r="E17" s="244"/>
      <c r="F17" s="244"/>
      <c r="G17" s="257">
        <f t="shared" si="0"/>
        <v>0</v>
      </c>
      <c r="H17" s="257">
        <f t="shared" si="1"/>
        <v>0</v>
      </c>
      <c r="I17" s="257">
        <f t="shared" si="1"/>
        <v>0</v>
      </c>
      <c r="J17" s="257">
        <f t="shared" si="2"/>
        <v>0</v>
      </c>
    </row>
    <row r="18" spans="1:11" x14ac:dyDescent="0.25">
      <c r="A18" s="261"/>
      <c r="B18" s="244"/>
      <c r="C18" s="244"/>
      <c r="D18" s="244"/>
      <c r="E18" s="244"/>
      <c r="F18" s="244"/>
      <c r="G18" s="257">
        <f t="shared" si="0"/>
        <v>0</v>
      </c>
      <c r="H18" s="257">
        <f t="shared" si="1"/>
        <v>0</v>
      </c>
      <c r="I18" s="257">
        <f t="shared" si="1"/>
        <v>0</v>
      </c>
      <c r="J18" s="257">
        <f t="shared" si="2"/>
        <v>0</v>
      </c>
    </row>
    <row r="19" spans="1:11" x14ac:dyDescent="0.25">
      <c r="A19" s="261"/>
      <c r="B19" s="244"/>
      <c r="C19" s="244"/>
      <c r="D19" s="244"/>
      <c r="E19" s="244"/>
      <c r="F19" s="244"/>
      <c r="G19" s="257">
        <f t="shared" si="0"/>
        <v>0</v>
      </c>
      <c r="H19" s="257">
        <f t="shared" si="1"/>
        <v>0</v>
      </c>
      <c r="I19" s="257">
        <f t="shared" si="1"/>
        <v>0</v>
      </c>
      <c r="J19" s="257">
        <f t="shared" si="2"/>
        <v>0</v>
      </c>
    </row>
    <row r="20" spans="1:11" x14ac:dyDescent="0.25">
      <c r="A20" s="261"/>
      <c r="B20" s="244"/>
      <c r="C20" s="244"/>
      <c r="D20" s="244"/>
      <c r="E20" s="244"/>
      <c r="F20" s="244"/>
      <c r="G20" s="257">
        <f t="shared" si="0"/>
        <v>0</v>
      </c>
      <c r="H20" s="257">
        <f t="shared" si="1"/>
        <v>0</v>
      </c>
      <c r="I20" s="257">
        <f t="shared" si="1"/>
        <v>0</v>
      </c>
      <c r="J20" s="257">
        <f t="shared" si="2"/>
        <v>0</v>
      </c>
      <c r="K20" s="1"/>
    </row>
    <row r="21" spans="1:11" x14ac:dyDescent="0.25">
      <c r="A21" s="261"/>
      <c r="B21" s="244"/>
      <c r="C21" s="244"/>
      <c r="D21" s="244"/>
      <c r="E21" s="244"/>
      <c r="F21" s="244"/>
      <c r="G21" s="257">
        <f t="shared" si="0"/>
        <v>0</v>
      </c>
      <c r="H21" s="257">
        <f t="shared" si="1"/>
        <v>0</v>
      </c>
      <c r="I21" s="257">
        <f t="shared" si="1"/>
        <v>0</v>
      </c>
      <c r="J21" s="257">
        <f t="shared" si="2"/>
        <v>0</v>
      </c>
    </row>
    <row r="22" spans="1:11" x14ac:dyDescent="0.25">
      <c r="A22" s="261"/>
      <c r="B22" s="244"/>
      <c r="C22" s="244"/>
      <c r="D22" s="244"/>
      <c r="E22" s="244"/>
      <c r="F22" s="244"/>
      <c r="G22" s="257">
        <f t="shared" si="0"/>
        <v>0</v>
      </c>
      <c r="H22" s="257">
        <f t="shared" si="1"/>
        <v>0</v>
      </c>
      <c r="I22" s="257">
        <f t="shared" si="1"/>
        <v>0</v>
      </c>
      <c r="J22" s="257">
        <f t="shared" si="2"/>
        <v>0</v>
      </c>
    </row>
    <row r="23" spans="1:11" x14ac:dyDescent="0.25">
      <c r="A23" s="261"/>
      <c r="B23" s="244"/>
      <c r="C23" s="244"/>
      <c r="D23" s="244"/>
      <c r="E23" s="244"/>
      <c r="F23" s="244"/>
      <c r="G23" s="257">
        <f t="shared" si="0"/>
        <v>0</v>
      </c>
      <c r="H23" s="257">
        <f t="shared" ref="H23:I31" si="3">IFERROR(E23/D23,0)</f>
        <v>0</v>
      </c>
      <c r="I23" s="257">
        <f t="shared" si="3"/>
        <v>0</v>
      </c>
      <c r="J23" s="257">
        <f t="shared" si="2"/>
        <v>0</v>
      </c>
    </row>
    <row r="24" spans="1:11" x14ac:dyDescent="0.25">
      <c r="A24" s="261"/>
      <c r="B24" s="244"/>
      <c r="C24" s="244"/>
      <c r="D24" s="244"/>
      <c r="E24" s="244"/>
      <c r="F24" s="244"/>
      <c r="G24" s="257">
        <f t="shared" si="0"/>
        <v>0</v>
      </c>
      <c r="H24" s="257">
        <f t="shared" si="3"/>
        <v>0</v>
      </c>
      <c r="I24" s="257">
        <f t="shared" si="3"/>
        <v>0</v>
      </c>
      <c r="J24" s="257">
        <f t="shared" si="2"/>
        <v>0</v>
      </c>
    </row>
    <row r="25" spans="1:11" x14ac:dyDescent="0.25">
      <c r="A25" s="261"/>
      <c r="B25" s="244"/>
      <c r="C25" s="244"/>
      <c r="D25" s="244"/>
      <c r="E25" s="244"/>
      <c r="F25" s="244"/>
      <c r="G25" s="257">
        <f t="shared" si="0"/>
        <v>0</v>
      </c>
      <c r="H25" s="257">
        <f t="shared" si="3"/>
        <v>0</v>
      </c>
      <c r="I25" s="257">
        <f t="shared" si="3"/>
        <v>0</v>
      </c>
      <c r="J25" s="257">
        <f t="shared" si="2"/>
        <v>0</v>
      </c>
    </row>
    <row r="26" spans="1:11" x14ac:dyDescent="0.25">
      <c r="A26" s="261"/>
      <c r="B26" s="244"/>
      <c r="C26" s="244"/>
      <c r="D26" s="244"/>
      <c r="E26" s="244"/>
      <c r="F26" s="244"/>
      <c r="G26" s="257">
        <f t="shared" si="0"/>
        <v>0</v>
      </c>
      <c r="H26" s="257">
        <f t="shared" si="3"/>
        <v>0</v>
      </c>
      <c r="I26" s="257">
        <f t="shared" si="3"/>
        <v>0</v>
      </c>
      <c r="J26" s="257">
        <f t="shared" si="2"/>
        <v>0</v>
      </c>
    </row>
    <row r="27" spans="1:11" x14ac:dyDescent="0.25">
      <c r="A27" s="261"/>
      <c r="B27" s="244"/>
      <c r="C27" s="244"/>
      <c r="D27" s="244"/>
      <c r="E27" s="244"/>
      <c r="F27" s="244"/>
      <c r="G27" s="257">
        <f t="shared" si="0"/>
        <v>0</v>
      </c>
      <c r="H27" s="257">
        <f t="shared" si="3"/>
        <v>0</v>
      </c>
      <c r="I27" s="257">
        <f t="shared" si="3"/>
        <v>0</v>
      </c>
      <c r="J27" s="257">
        <f t="shared" si="2"/>
        <v>0</v>
      </c>
    </row>
    <row r="28" spans="1:11" x14ac:dyDescent="0.25">
      <c r="A28" s="261"/>
      <c r="B28" s="244"/>
      <c r="C28" s="244"/>
      <c r="D28" s="244"/>
      <c r="E28" s="244"/>
      <c r="F28" s="244"/>
      <c r="G28" s="257">
        <f t="shared" si="0"/>
        <v>0</v>
      </c>
      <c r="H28" s="257">
        <f t="shared" si="3"/>
        <v>0</v>
      </c>
      <c r="I28" s="257">
        <f t="shared" si="3"/>
        <v>0</v>
      </c>
      <c r="J28" s="257">
        <f t="shared" si="2"/>
        <v>0</v>
      </c>
    </row>
    <row r="29" spans="1:11" x14ac:dyDescent="0.25">
      <c r="A29" s="261"/>
      <c r="B29" s="244"/>
      <c r="C29" s="244"/>
      <c r="D29" s="244"/>
      <c r="E29" s="244"/>
      <c r="F29" s="244"/>
      <c r="G29" s="257">
        <f t="shared" si="0"/>
        <v>0</v>
      </c>
      <c r="H29" s="257">
        <f t="shared" si="3"/>
        <v>0</v>
      </c>
      <c r="I29" s="257">
        <f t="shared" si="3"/>
        <v>0</v>
      </c>
      <c r="J29" s="257">
        <f t="shared" si="2"/>
        <v>0</v>
      </c>
    </row>
    <row r="30" spans="1:11" x14ac:dyDescent="0.25">
      <c r="A30" s="262"/>
      <c r="B30" s="243"/>
      <c r="C30" s="243"/>
      <c r="D30" s="243"/>
      <c r="E30" s="243"/>
      <c r="F30" s="243"/>
      <c r="G30" s="257">
        <f t="shared" si="0"/>
        <v>0</v>
      </c>
      <c r="H30" s="257">
        <f t="shared" si="3"/>
        <v>0</v>
      </c>
      <c r="I30" s="257">
        <f t="shared" si="3"/>
        <v>0</v>
      </c>
      <c r="J30" s="257">
        <f t="shared" si="2"/>
        <v>0</v>
      </c>
    </row>
    <row r="31" spans="1:11" x14ac:dyDescent="0.25">
      <c r="A31" s="251" t="s">
        <v>57</v>
      </c>
      <c r="B31" s="245">
        <f>SUM(B4:B30)</f>
        <v>5</v>
      </c>
      <c r="C31" s="245">
        <f>SUM(C4:C30)</f>
        <v>11</v>
      </c>
      <c r="D31" s="245">
        <f>SUM(D4:D30)</f>
        <v>11</v>
      </c>
      <c r="E31" s="245">
        <f>SUM(E4:E30)</f>
        <v>5</v>
      </c>
      <c r="F31" s="245">
        <f>SUM(F4:F30)</f>
        <v>5</v>
      </c>
      <c r="G31" s="257">
        <f t="shared" si="0"/>
        <v>2.2000000000000002</v>
      </c>
      <c r="H31" s="257">
        <f t="shared" si="3"/>
        <v>0.45454545454545453</v>
      </c>
      <c r="I31" s="257">
        <f t="shared" si="3"/>
        <v>1</v>
      </c>
      <c r="J31" s="257">
        <f t="shared" si="2"/>
        <v>1</v>
      </c>
    </row>
    <row r="32" spans="1:11" x14ac:dyDescent="0.25">
      <c r="A32" s="1"/>
    </row>
    <row r="33" spans="1:10" ht="16.5" thickBot="1" x14ac:dyDescent="0.3">
      <c r="A33" s="374" t="s">
        <v>56</v>
      </c>
      <c r="B33" s="374"/>
      <c r="C33" s="374"/>
      <c r="D33" s="374"/>
      <c r="E33" s="374"/>
      <c r="F33" s="374"/>
      <c r="G33" s="374"/>
      <c r="H33" s="374"/>
      <c r="I33" s="374"/>
      <c r="J33" s="374"/>
    </row>
    <row r="34" spans="1:10" ht="32.25" thickBot="1" x14ac:dyDescent="0.3">
      <c r="A34" s="27" t="s">
        <v>93</v>
      </c>
      <c r="B34" s="28" t="s">
        <v>94</v>
      </c>
      <c r="C34" s="28" t="s">
        <v>95</v>
      </c>
      <c r="D34" s="29" t="s">
        <v>96</v>
      </c>
      <c r="E34" s="29" t="s">
        <v>97</v>
      </c>
      <c r="F34" s="29" t="s">
        <v>98</v>
      </c>
      <c r="G34" s="30" t="s">
        <v>99</v>
      </c>
      <c r="H34" s="30" t="s">
        <v>100</v>
      </c>
      <c r="I34" s="30" t="s">
        <v>101</v>
      </c>
      <c r="J34" s="31" t="s">
        <v>102</v>
      </c>
    </row>
    <row r="35" spans="1:10" x14ac:dyDescent="0.25">
      <c r="A35" s="24" t="s">
        <v>106</v>
      </c>
      <c r="B35" s="25">
        <v>2</v>
      </c>
      <c r="C35" s="25">
        <v>1</v>
      </c>
      <c r="D35" s="25">
        <v>1</v>
      </c>
      <c r="E35" s="25">
        <v>1</v>
      </c>
      <c r="F35" s="25">
        <v>1</v>
      </c>
      <c r="G35" s="62">
        <f>IFERROR(C35/B35,0)</f>
        <v>0.5</v>
      </c>
      <c r="H35" s="62">
        <f>IFERROR(E35/D35,0)</f>
        <v>1</v>
      </c>
      <c r="I35" s="62">
        <f>IFERROR(F35/E35,0)</f>
        <v>1</v>
      </c>
      <c r="J35" s="62">
        <f>IFERROR(F35/B35,0)</f>
        <v>0.5</v>
      </c>
    </row>
    <row r="36" spans="1:10" ht="20.25" customHeight="1" x14ac:dyDescent="0.25">
      <c r="A36" s="261" t="s">
        <v>107</v>
      </c>
      <c r="B36" s="244">
        <v>2</v>
      </c>
      <c r="C36" s="244">
        <v>0</v>
      </c>
      <c r="D36" s="244">
        <v>0</v>
      </c>
      <c r="E36" s="244">
        <v>0</v>
      </c>
      <c r="F36" s="244">
        <v>0</v>
      </c>
      <c r="G36" s="257">
        <f t="shared" ref="G36:G62" si="4">IFERROR(C36/B36,0)</f>
        <v>0</v>
      </c>
      <c r="H36" s="257">
        <f t="shared" ref="H36:I51" si="5">IFERROR(E36/D36,0)</f>
        <v>0</v>
      </c>
      <c r="I36" s="257">
        <f t="shared" si="5"/>
        <v>0</v>
      </c>
      <c r="J36" s="257">
        <f t="shared" ref="J36:J62" si="6">IFERROR(F36/B36,0)</f>
        <v>0</v>
      </c>
    </row>
    <row r="37" spans="1:10" x14ac:dyDescent="0.25">
      <c r="A37" s="261"/>
      <c r="B37" s="244"/>
      <c r="C37" s="244"/>
      <c r="D37" s="244"/>
      <c r="E37" s="244"/>
      <c r="F37" s="244"/>
      <c r="G37" s="257">
        <f t="shared" si="4"/>
        <v>0</v>
      </c>
      <c r="H37" s="257">
        <f t="shared" si="5"/>
        <v>0</v>
      </c>
      <c r="I37" s="257">
        <f t="shared" si="5"/>
        <v>0</v>
      </c>
      <c r="J37" s="257">
        <f t="shared" si="6"/>
        <v>0</v>
      </c>
    </row>
    <row r="38" spans="1:10" x14ac:dyDescent="0.25">
      <c r="A38" s="261"/>
      <c r="B38" s="244"/>
      <c r="C38" s="244"/>
      <c r="D38" s="244"/>
      <c r="E38" s="244"/>
      <c r="F38" s="244"/>
      <c r="G38" s="257">
        <f t="shared" si="4"/>
        <v>0</v>
      </c>
      <c r="H38" s="257">
        <f t="shared" si="5"/>
        <v>0</v>
      </c>
      <c r="I38" s="257">
        <f t="shared" si="5"/>
        <v>0</v>
      </c>
      <c r="J38" s="257">
        <f t="shared" si="6"/>
        <v>0</v>
      </c>
    </row>
    <row r="39" spans="1:10" ht="19.5" customHeight="1" x14ac:dyDescent="0.25">
      <c r="A39" s="261"/>
      <c r="B39" s="244"/>
      <c r="C39" s="244"/>
      <c r="D39" s="244"/>
      <c r="E39" s="244"/>
      <c r="F39" s="244"/>
      <c r="G39" s="257">
        <f t="shared" si="4"/>
        <v>0</v>
      </c>
      <c r="H39" s="257">
        <f t="shared" si="5"/>
        <v>0</v>
      </c>
      <c r="I39" s="257">
        <f t="shared" si="5"/>
        <v>0</v>
      </c>
      <c r="J39" s="257">
        <f t="shared" si="6"/>
        <v>0</v>
      </c>
    </row>
    <row r="40" spans="1:10" ht="20.25" customHeight="1" x14ac:dyDescent="0.25">
      <c r="A40" s="261"/>
      <c r="B40" s="244"/>
      <c r="C40" s="244"/>
      <c r="D40" s="244"/>
      <c r="E40" s="244"/>
      <c r="F40" s="244"/>
      <c r="G40" s="257">
        <f t="shared" si="4"/>
        <v>0</v>
      </c>
      <c r="H40" s="257">
        <f t="shared" si="5"/>
        <v>0</v>
      </c>
      <c r="I40" s="257">
        <f t="shared" si="5"/>
        <v>0</v>
      </c>
      <c r="J40" s="257">
        <f t="shared" si="6"/>
        <v>0</v>
      </c>
    </row>
    <row r="41" spans="1:10" ht="19.5" customHeight="1" x14ac:dyDescent="0.25">
      <c r="A41" s="261"/>
      <c r="B41" s="244"/>
      <c r="C41" s="244"/>
      <c r="D41" s="244"/>
      <c r="E41" s="244"/>
      <c r="F41" s="244"/>
      <c r="G41" s="257">
        <f t="shared" si="4"/>
        <v>0</v>
      </c>
      <c r="H41" s="257">
        <f t="shared" si="5"/>
        <v>0</v>
      </c>
      <c r="I41" s="257">
        <f t="shared" si="5"/>
        <v>0</v>
      </c>
      <c r="J41" s="257">
        <f t="shared" si="6"/>
        <v>0</v>
      </c>
    </row>
    <row r="42" spans="1:10" ht="18.75" customHeight="1" x14ac:dyDescent="0.25">
      <c r="A42" s="261"/>
      <c r="B42" s="244"/>
      <c r="C42" s="244"/>
      <c r="D42" s="244"/>
      <c r="E42" s="244"/>
      <c r="F42" s="244"/>
      <c r="G42" s="257">
        <f t="shared" si="4"/>
        <v>0</v>
      </c>
      <c r="H42" s="257">
        <f t="shared" si="5"/>
        <v>0</v>
      </c>
      <c r="I42" s="257">
        <f t="shared" si="5"/>
        <v>0</v>
      </c>
      <c r="J42" s="257">
        <f t="shared" si="6"/>
        <v>0</v>
      </c>
    </row>
    <row r="43" spans="1:10" ht="21.75" customHeight="1" x14ac:dyDescent="0.25">
      <c r="A43" s="261"/>
      <c r="B43" s="243"/>
      <c r="C43" s="243"/>
      <c r="D43" s="243"/>
      <c r="E43" s="243"/>
      <c r="F43" s="243"/>
      <c r="G43" s="257">
        <f t="shared" si="4"/>
        <v>0</v>
      </c>
      <c r="H43" s="257">
        <f t="shared" si="5"/>
        <v>0</v>
      </c>
      <c r="I43" s="257">
        <f t="shared" si="5"/>
        <v>0</v>
      </c>
      <c r="J43" s="257">
        <f t="shared" si="6"/>
        <v>0</v>
      </c>
    </row>
    <row r="44" spans="1:10" x14ac:dyDescent="0.25">
      <c r="A44" s="261"/>
      <c r="B44" s="262"/>
      <c r="C44" s="262"/>
      <c r="D44" s="243"/>
      <c r="E44" s="243"/>
      <c r="F44" s="243"/>
      <c r="G44" s="257">
        <f t="shared" si="4"/>
        <v>0</v>
      </c>
      <c r="H44" s="257">
        <f t="shared" si="5"/>
        <v>0</v>
      </c>
      <c r="I44" s="257">
        <f t="shared" si="5"/>
        <v>0</v>
      </c>
      <c r="J44" s="257">
        <f t="shared" si="6"/>
        <v>0</v>
      </c>
    </row>
    <row r="45" spans="1:10" x14ac:dyDescent="0.25">
      <c r="A45" s="261"/>
      <c r="B45" s="244"/>
      <c r="C45" s="244"/>
      <c r="D45" s="244"/>
      <c r="E45" s="244"/>
      <c r="F45" s="244"/>
      <c r="G45" s="257">
        <f t="shared" si="4"/>
        <v>0</v>
      </c>
      <c r="H45" s="257">
        <f t="shared" si="5"/>
        <v>0</v>
      </c>
      <c r="I45" s="257">
        <f t="shared" si="5"/>
        <v>0</v>
      </c>
      <c r="J45" s="257">
        <f t="shared" si="6"/>
        <v>0</v>
      </c>
    </row>
    <row r="46" spans="1:10" x14ac:dyDescent="0.25">
      <c r="A46" s="261"/>
      <c r="B46" s="244"/>
      <c r="C46" s="244"/>
      <c r="D46" s="244"/>
      <c r="E46" s="244"/>
      <c r="F46" s="244"/>
      <c r="G46" s="257">
        <f t="shared" si="4"/>
        <v>0</v>
      </c>
      <c r="H46" s="257">
        <f t="shared" si="5"/>
        <v>0</v>
      </c>
      <c r="I46" s="257">
        <f t="shared" si="5"/>
        <v>0</v>
      </c>
      <c r="J46" s="257">
        <f t="shared" si="6"/>
        <v>0</v>
      </c>
    </row>
    <row r="47" spans="1:10" x14ac:dyDescent="0.25">
      <c r="A47" s="261"/>
      <c r="B47" s="244"/>
      <c r="C47" s="244"/>
      <c r="D47" s="244"/>
      <c r="E47" s="244"/>
      <c r="F47" s="244"/>
      <c r="G47" s="257">
        <f t="shared" si="4"/>
        <v>0</v>
      </c>
      <c r="H47" s="257">
        <f t="shared" si="5"/>
        <v>0</v>
      </c>
      <c r="I47" s="257">
        <f t="shared" si="5"/>
        <v>0</v>
      </c>
      <c r="J47" s="257">
        <f t="shared" si="6"/>
        <v>0</v>
      </c>
    </row>
    <row r="48" spans="1:10" x14ac:dyDescent="0.25">
      <c r="A48" s="261"/>
      <c r="B48" s="244"/>
      <c r="C48" s="244"/>
      <c r="D48" s="244"/>
      <c r="E48" s="244"/>
      <c r="F48" s="244"/>
      <c r="G48" s="257">
        <f t="shared" si="4"/>
        <v>0</v>
      </c>
      <c r="H48" s="257">
        <f t="shared" si="5"/>
        <v>0</v>
      </c>
      <c r="I48" s="257">
        <f t="shared" si="5"/>
        <v>0</v>
      </c>
      <c r="J48" s="257">
        <f t="shared" si="6"/>
        <v>0</v>
      </c>
    </row>
    <row r="49" spans="1:10" x14ac:dyDescent="0.25">
      <c r="A49" s="261"/>
      <c r="B49" s="244"/>
      <c r="C49" s="244"/>
      <c r="D49" s="244"/>
      <c r="E49" s="244"/>
      <c r="F49" s="244"/>
      <c r="G49" s="257">
        <f t="shared" si="4"/>
        <v>0</v>
      </c>
      <c r="H49" s="257">
        <f t="shared" si="5"/>
        <v>0</v>
      </c>
      <c r="I49" s="257">
        <f t="shared" si="5"/>
        <v>0</v>
      </c>
      <c r="J49" s="257">
        <f t="shared" si="6"/>
        <v>0</v>
      </c>
    </row>
    <row r="50" spans="1:10" x14ac:dyDescent="0.25">
      <c r="A50" s="261"/>
      <c r="B50" s="244"/>
      <c r="C50" s="244"/>
      <c r="D50" s="244"/>
      <c r="E50" s="244"/>
      <c r="F50" s="244"/>
      <c r="G50" s="257">
        <f t="shared" si="4"/>
        <v>0</v>
      </c>
      <c r="H50" s="257">
        <f t="shared" si="5"/>
        <v>0</v>
      </c>
      <c r="I50" s="257">
        <f t="shared" si="5"/>
        <v>0</v>
      </c>
      <c r="J50" s="257">
        <f t="shared" si="6"/>
        <v>0</v>
      </c>
    </row>
    <row r="51" spans="1:10" x14ac:dyDescent="0.25">
      <c r="A51" s="261"/>
      <c r="B51" s="244"/>
      <c r="C51" s="244"/>
      <c r="D51" s="244"/>
      <c r="E51" s="244"/>
      <c r="F51" s="244"/>
      <c r="G51" s="257">
        <f t="shared" si="4"/>
        <v>0</v>
      </c>
      <c r="H51" s="257">
        <f t="shared" si="5"/>
        <v>0</v>
      </c>
      <c r="I51" s="257">
        <f t="shared" si="5"/>
        <v>0</v>
      </c>
      <c r="J51" s="257">
        <f t="shared" si="6"/>
        <v>0</v>
      </c>
    </row>
    <row r="52" spans="1:10" x14ac:dyDescent="0.25">
      <c r="A52" s="261"/>
      <c r="B52" s="244"/>
      <c r="C52" s="244"/>
      <c r="D52" s="244"/>
      <c r="E52" s="244"/>
      <c r="F52" s="244"/>
      <c r="G52" s="257">
        <f t="shared" si="4"/>
        <v>0</v>
      </c>
      <c r="H52" s="257">
        <f t="shared" ref="H52:I62" si="7">IFERROR(E52/D52,0)</f>
        <v>0</v>
      </c>
      <c r="I52" s="257">
        <f t="shared" si="7"/>
        <v>0</v>
      </c>
      <c r="J52" s="257">
        <f t="shared" si="6"/>
        <v>0</v>
      </c>
    </row>
    <row r="53" spans="1:10" x14ac:dyDescent="0.25">
      <c r="A53" s="261"/>
      <c r="B53" s="244"/>
      <c r="C53" s="244"/>
      <c r="D53" s="244"/>
      <c r="E53" s="244"/>
      <c r="F53" s="244"/>
      <c r="G53" s="257">
        <f t="shared" si="4"/>
        <v>0</v>
      </c>
      <c r="H53" s="257">
        <f t="shared" si="7"/>
        <v>0</v>
      </c>
      <c r="I53" s="257">
        <f t="shared" si="7"/>
        <v>0</v>
      </c>
      <c r="J53" s="257">
        <f t="shared" si="6"/>
        <v>0</v>
      </c>
    </row>
    <row r="54" spans="1:10" ht="20.25" customHeight="1" x14ac:dyDescent="0.25">
      <c r="A54" s="261"/>
      <c r="B54" s="244"/>
      <c r="C54" s="244"/>
      <c r="D54" s="244"/>
      <c r="E54" s="244"/>
      <c r="F54" s="244"/>
      <c r="G54" s="257">
        <f t="shared" si="4"/>
        <v>0</v>
      </c>
      <c r="H54" s="257">
        <f t="shared" si="7"/>
        <v>0</v>
      </c>
      <c r="I54" s="257">
        <f t="shared" si="7"/>
        <v>0</v>
      </c>
      <c r="J54" s="257">
        <f t="shared" si="6"/>
        <v>0</v>
      </c>
    </row>
    <row r="55" spans="1:10" x14ac:dyDescent="0.25">
      <c r="A55" s="261"/>
      <c r="B55" s="244"/>
      <c r="C55" s="244"/>
      <c r="D55" s="244"/>
      <c r="E55" s="244"/>
      <c r="F55" s="244"/>
      <c r="G55" s="257">
        <f t="shared" si="4"/>
        <v>0</v>
      </c>
      <c r="H55" s="257">
        <f t="shared" si="7"/>
        <v>0</v>
      </c>
      <c r="I55" s="257">
        <f t="shared" si="7"/>
        <v>0</v>
      </c>
      <c r="J55" s="257">
        <f t="shared" si="6"/>
        <v>0</v>
      </c>
    </row>
    <row r="56" spans="1:10" ht="20.25" customHeight="1" x14ac:dyDescent="0.25">
      <c r="A56" s="261"/>
      <c r="B56" s="244"/>
      <c r="C56" s="244"/>
      <c r="D56" s="244"/>
      <c r="E56" s="244"/>
      <c r="F56" s="244"/>
      <c r="G56" s="257">
        <f t="shared" si="4"/>
        <v>0</v>
      </c>
      <c r="H56" s="257">
        <f t="shared" si="7"/>
        <v>0</v>
      </c>
      <c r="I56" s="257">
        <f t="shared" si="7"/>
        <v>0</v>
      </c>
      <c r="J56" s="257">
        <f t="shared" si="6"/>
        <v>0</v>
      </c>
    </row>
    <row r="57" spans="1:10" ht="18" customHeight="1" x14ac:dyDescent="0.25">
      <c r="A57" s="261"/>
      <c r="B57" s="244"/>
      <c r="C57" s="244"/>
      <c r="D57" s="244"/>
      <c r="E57" s="244"/>
      <c r="F57" s="244"/>
      <c r="G57" s="257">
        <f t="shared" si="4"/>
        <v>0</v>
      </c>
      <c r="H57" s="257">
        <f t="shared" si="7"/>
        <v>0</v>
      </c>
      <c r="I57" s="257">
        <f t="shared" si="7"/>
        <v>0</v>
      </c>
      <c r="J57" s="257">
        <f t="shared" si="6"/>
        <v>0</v>
      </c>
    </row>
    <row r="58" spans="1:10" ht="17.25" customHeight="1" x14ac:dyDescent="0.25">
      <c r="A58" s="261"/>
      <c r="B58" s="244"/>
      <c r="C58" s="244"/>
      <c r="D58" s="244"/>
      <c r="E58" s="244"/>
      <c r="F58" s="244"/>
      <c r="G58" s="257">
        <f t="shared" si="4"/>
        <v>0</v>
      </c>
      <c r="H58" s="257">
        <f t="shared" si="7"/>
        <v>0</v>
      </c>
      <c r="I58" s="257">
        <f t="shared" si="7"/>
        <v>0</v>
      </c>
      <c r="J58" s="257">
        <f t="shared" si="6"/>
        <v>0</v>
      </c>
    </row>
    <row r="59" spans="1:10" ht="18" customHeight="1" x14ac:dyDescent="0.25">
      <c r="A59" s="261"/>
      <c r="B59" s="244"/>
      <c r="C59" s="244"/>
      <c r="D59" s="244"/>
      <c r="E59" s="244"/>
      <c r="F59" s="244"/>
      <c r="G59" s="257">
        <f t="shared" si="4"/>
        <v>0</v>
      </c>
      <c r="H59" s="257">
        <f t="shared" si="7"/>
        <v>0</v>
      </c>
      <c r="I59" s="257">
        <f t="shared" si="7"/>
        <v>0</v>
      </c>
      <c r="J59" s="257">
        <f t="shared" si="6"/>
        <v>0</v>
      </c>
    </row>
    <row r="60" spans="1:10" ht="18" customHeight="1" x14ac:dyDescent="0.25">
      <c r="A60" s="261"/>
      <c r="B60" s="244"/>
      <c r="C60" s="244"/>
      <c r="D60" s="244"/>
      <c r="E60" s="244"/>
      <c r="F60" s="244"/>
      <c r="G60" s="257">
        <f t="shared" si="4"/>
        <v>0</v>
      </c>
      <c r="H60" s="257">
        <f t="shared" si="7"/>
        <v>0</v>
      </c>
      <c r="I60" s="257">
        <f t="shared" si="7"/>
        <v>0</v>
      </c>
      <c r="J60" s="257">
        <f t="shared" si="6"/>
        <v>0</v>
      </c>
    </row>
    <row r="61" spans="1:10" x14ac:dyDescent="0.25">
      <c r="A61" s="262"/>
      <c r="B61" s="243"/>
      <c r="C61" s="243"/>
      <c r="D61" s="243"/>
      <c r="E61" s="243"/>
      <c r="F61" s="243"/>
      <c r="G61" s="257">
        <f t="shared" si="4"/>
        <v>0</v>
      </c>
      <c r="H61" s="257">
        <f t="shared" si="7"/>
        <v>0</v>
      </c>
      <c r="I61" s="257">
        <f t="shared" si="7"/>
        <v>0</v>
      </c>
      <c r="J61" s="257">
        <f t="shared" si="6"/>
        <v>0</v>
      </c>
    </row>
    <row r="62" spans="1:10" x14ac:dyDescent="0.25">
      <c r="A62" s="251" t="s">
        <v>57</v>
      </c>
      <c r="B62" s="245">
        <f>SUM(B35:B61)</f>
        <v>4</v>
      </c>
      <c r="C62" s="245">
        <f>SUM(C35:C61)</f>
        <v>1</v>
      </c>
      <c r="D62" s="245">
        <f>SUM(D35:D61)</f>
        <v>1</v>
      </c>
      <c r="E62" s="245">
        <f>SUM(E35:E61)</f>
        <v>1</v>
      </c>
      <c r="F62" s="245">
        <f>SUM(F35:F61)</f>
        <v>1</v>
      </c>
      <c r="G62" s="257">
        <f t="shared" si="4"/>
        <v>0.25</v>
      </c>
      <c r="H62" s="257">
        <f t="shared" si="7"/>
        <v>1</v>
      </c>
      <c r="I62" s="257">
        <f t="shared" si="7"/>
        <v>1</v>
      </c>
      <c r="J62" s="257">
        <f t="shared" si="6"/>
        <v>0.25</v>
      </c>
    </row>
    <row r="64" spans="1:10" ht="16.5" thickBot="1" x14ac:dyDescent="0.3">
      <c r="A64" s="377" t="s">
        <v>115</v>
      </c>
      <c r="B64" s="378"/>
      <c r="C64" s="378"/>
      <c r="D64" s="378"/>
      <c r="E64" s="379"/>
    </row>
    <row r="65" spans="1:9" ht="63.75" thickBot="1" x14ac:dyDescent="0.3">
      <c r="A65" s="37" t="s">
        <v>93</v>
      </c>
      <c r="B65" s="38" t="s">
        <v>95</v>
      </c>
      <c r="C65" s="39" t="s">
        <v>96</v>
      </c>
      <c r="D65" s="39" t="s">
        <v>97</v>
      </c>
      <c r="E65" s="39" t="s">
        <v>98</v>
      </c>
      <c r="F65" s="40" t="s">
        <v>110</v>
      </c>
      <c r="G65" s="40" t="s">
        <v>111</v>
      </c>
      <c r="H65" s="40" t="s">
        <v>112</v>
      </c>
      <c r="I65" s="41" t="s">
        <v>113</v>
      </c>
    </row>
    <row r="66" spans="1:9" ht="31.5" x14ac:dyDescent="0.25">
      <c r="A66" s="24" t="s">
        <v>105</v>
      </c>
      <c r="B66" s="25">
        <v>2</v>
      </c>
      <c r="C66" s="25">
        <v>2</v>
      </c>
      <c r="D66" s="25">
        <v>1</v>
      </c>
      <c r="E66" s="25">
        <v>1</v>
      </c>
      <c r="F66" s="63">
        <f>+IFERROR(B66/(C4+C35),0)*100</f>
        <v>50</v>
      </c>
      <c r="G66" s="63">
        <f>+IFERROR(C66/(D4+D35),0)*100</f>
        <v>50</v>
      </c>
      <c r="H66" s="63">
        <f>+IFERROR(D66/(E4+E35),0)*100</f>
        <v>33.333333333333329</v>
      </c>
      <c r="I66" s="63">
        <f>+IFERROR(E66/(F4+F35),0)*100</f>
        <v>33.333333333333329</v>
      </c>
    </row>
    <row r="67" spans="1:9" x14ac:dyDescent="0.25">
      <c r="A67" s="24" t="s">
        <v>106</v>
      </c>
      <c r="B67" s="244">
        <v>2</v>
      </c>
      <c r="C67" s="244">
        <v>2</v>
      </c>
      <c r="D67" s="244">
        <v>2</v>
      </c>
      <c r="E67" s="244">
        <v>2</v>
      </c>
      <c r="F67" s="265">
        <f t="shared" ref="F67:I82" si="8">+IFERROR(B67/(C5+C36),0)*100</f>
        <v>100</v>
      </c>
      <c r="G67" s="265">
        <f t="shared" si="8"/>
        <v>100</v>
      </c>
      <c r="H67" s="265">
        <f t="shared" si="8"/>
        <v>200</v>
      </c>
      <c r="I67" s="265">
        <f t="shared" si="8"/>
        <v>200</v>
      </c>
    </row>
    <row r="68" spans="1:9" x14ac:dyDescent="0.25">
      <c r="A68" s="261" t="s">
        <v>107</v>
      </c>
      <c r="B68" s="244">
        <v>1</v>
      </c>
      <c r="C68" s="244">
        <v>1</v>
      </c>
      <c r="D68" s="244">
        <v>0</v>
      </c>
      <c r="E68" s="244">
        <v>0</v>
      </c>
      <c r="F68" s="265">
        <f t="shared" si="8"/>
        <v>16.666666666666664</v>
      </c>
      <c r="G68" s="265">
        <f t="shared" si="8"/>
        <v>16.666666666666664</v>
      </c>
      <c r="H68" s="265">
        <f t="shared" si="8"/>
        <v>0</v>
      </c>
      <c r="I68" s="265">
        <f t="shared" si="8"/>
        <v>0</v>
      </c>
    </row>
    <row r="69" spans="1:9" x14ac:dyDescent="0.25">
      <c r="A69" s="261"/>
      <c r="B69" s="244"/>
      <c r="C69" s="244"/>
      <c r="D69" s="244"/>
      <c r="E69" s="244"/>
      <c r="F69" s="265">
        <f t="shared" si="8"/>
        <v>0</v>
      </c>
      <c r="G69" s="265">
        <f t="shared" si="8"/>
        <v>0</v>
      </c>
      <c r="H69" s="265">
        <f t="shared" si="8"/>
        <v>0</v>
      </c>
      <c r="I69" s="265">
        <f t="shared" si="8"/>
        <v>0</v>
      </c>
    </row>
    <row r="70" spans="1:9" x14ac:dyDescent="0.25">
      <c r="A70" s="261"/>
      <c r="B70" s="244"/>
      <c r="C70" s="244"/>
      <c r="D70" s="244"/>
      <c r="E70" s="244"/>
      <c r="F70" s="265">
        <f t="shared" si="8"/>
        <v>0</v>
      </c>
      <c r="G70" s="265">
        <f t="shared" si="8"/>
        <v>0</v>
      </c>
      <c r="H70" s="265">
        <f t="shared" si="8"/>
        <v>0</v>
      </c>
      <c r="I70" s="265">
        <f t="shared" si="8"/>
        <v>0</v>
      </c>
    </row>
    <row r="71" spans="1:9" x14ac:dyDescent="0.25">
      <c r="A71" s="261"/>
      <c r="B71" s="244"/>
      <c r="C71" s="244"/>
      <c r="D71" s="244"/>
      <c r="E71" s="244"/>
      <c r="F71" s="265">
        <f t="shared" si="8"/>
        <v>0</v>
      </c>
      <c r="G71" s="265">
        <f t="shared" si="8"/>
        <v>0</v>
      </c>
      <c r="H71" s="265">
        <f t="shared" si="8"/>
        <v>0</v>
      </c>
      <c r="I71" s="265">
        <f t="shared" si="8"/>
        <v>0</v>
      </c>
    </row>
    <row r="72" spans="1:9" x14ac:dyDescent="0.25">
      <c r="A72" s="261"/>
      <c r="B72" s="244"/>
      <c r="C72" s="244"/>
      <c r="D72" s="244"/>
      <c r="E72" s="244"/>
      <c r="F72" s="265">
        <f t="shared" si="8"/>
        <v>0</v>
      </c>
      <c r="G72" s="265">
        <f t="shared" si="8"/>
        <v>0</v>
      </c>
      <c r="H72" s="265">
        <f t="shared" si="8"/>
        <v>0</v>
      </c>
      <c r="I72" s="265">
        <f t="shared" si="8"/>
        <v>0</v>
      </c>
    </row>
    <row r="73" spans="1:9" x14ac:dyDescent="0.25">
      <c r="A73" s="261"/>
      <c r="B73" s="243"/>
      <c r="C73" s="243"/>
      <c r="D73" s="243"/>
      <c r="E73" s="243"/>
      <c r="F73" s="265">
        <f t="shared" si="8"/>
        <v>0</v>
      </c>
      <c r="G73" s="265">
        <f t="shared" si="8"/>
        <v>0</v>
      </c>
      <c r="H73" s="265">
        <f t="shared" si="8"/>
        <v>0</v>
      </c>
      <c r="I73" s="265">
        <f t="shared" si="8"/>
        <v>0</v>
      </c>
    </row>
    <row r="74" spans="1:9" x14ac:dyDescent="0.25">
      <c r="A74" s="261"/>
      <c r="B74" s="262"/>
      <c r="C74" s="243"/>
      <c r="D74" s="243"/>
      <c r="E74" s="243"/>
      <c r="F74" s="265">
        <f t="shared" si="8"/>
        <v>0</v>
      </c>
      <c r="G74" s="265">
        <f t="shared" si="8"/>
        <v>0</v>
      </c>
      <c r="H74" s="265">
        <f t="shared" si="8"/>
        <v>0</v>
      </c>
      <c r="I74" s="265">
        <f t="shared" si="8"/>
        <v>0</v>
      </c>
    </row>
    <row r="75" spans="1:9" x14ac:dyDescent="0.25">
      <c r="A75" s="261"/>
      <c r="B75" s="244"/>
      <c r="C75" s="244"/>
      <c r="D75" s="244"/>
      <c r="E75" s="244"/>
      <c r="F75" s="265">
        <f t="shared" si="8"/>
        <v>0</v>
      </c>
      <c r="G75" s="265">
        <f t="shared" si="8"/>
        <v>0</v>
      </c>
      <c r="H75" s="265">
        <f t="shared" si="8"/>
        <v>0</v>
      </c>
      <c r="I75" s="265">
        <f t="shared" si="8"/>
        <v>0</v>
      </c>
    </row>
    <row r="76" spans="1:9" x14ac:dyDescent="0.25">
      <c r="A76" s="261"/>
      <c r="B76" s="244"/>
      <c r="C76" s="244"/>
      <c r="D76" s="244"/>
      <c r="E76" s="244"/>
      <c r="F76" s="265">
        <f t="shared" si="8"/>
        <v>0</v>
      </c>
      <c r="G76" s="265">
        <f t="shared" si="8"/>
        <v>0</v>
      </c>
      <c r="H76" s="265">
        <f t="shared" si="8"/>
        <v>0</v>
      </c>
      <c r="I76" s="265">
        <f t="shared" si="8"/>
        <v>0</v>
      </c>
    </row>
    <row r="77" spans="1:9" x14ac:dyDescent="0.25">
      <c r="A77" s="261"/>
      <c r="B77" s="244"/>
      <c r="C77" s="244"/>
      <c r="D77" s="244"/>
      <c r="E77" s="244"/>
      <c r="F77" s="265">
        <f t="shared" si="8"/>
        <v>0</v>
      </c>
      <c r="G77" s="265">
        <f t="shared" si="8"/>
        <v>0</v>
      </c>
      <c r="H77" s="265">
        <f t="shared" si="8"/>
        <v>0</v>
      </c>
      <c r="I77" s="265">
        <f t="shared" si="8"/>
        <v>0</v>
      </c>
    </row>
    <row r="78" spans="1:9" x14ac:dyDescent="0.25">
      <c r="A78" s="261"/>
      <c r="B78" s="244"/>
      <c r="C78" s="244"/>
      <c r="D78" s="244"/>
      <c r="E78" s="244"/>
      <c r="F78" s="265">
        <f t="shared" si="8"/>
        <v>0</v>
      </c>
      <c r="G78" s="265">
        <f t="shared" si="8"/>
        <v>0</v>
      </c>
      <c r="H78" s="265">
        <f t="shared" si="8"/>
        <v>0</v>
      </c>
      <c r="I78" s="265">
        <f t="shared" si="8"/>
        <v>0</v>
      </c>
    </row>
    <row r="79" spans="1:9" x14ac:dyDescent="0.25">
      <c r="A79" s="261"/>
      <c r="B79" s="244"/>
      <c r="C79" s="244"/>
      <c r="D79" s="244"/>
      <c r="E79" s="244"/>
      <c r="F79" s="265">
        <f t="shared" si="8"/>
        <v>0</v>
      </c>
      <c r="G79" s="265">
        <f t="shared" si="8"/>
        <v>0</v>
      </c>
      <c r="H79" s="265">
        <f t="shared" si="8"/>
        <v>0</v>
      </c>
      <c r="I79" s="265">
        <f t="shared" si="8"/>
        <v>0</v>
      </c>
    </row>
    <row r="80" spans="1:9" x14ac:dyDescent="0.25">
      <c r="A80" s="261"/>
      <c r="B80" s="244"/>
      <c r="C80" s="244"/>
      <c r="D80" s="244"/>
      <c r="E80" s="244"/>
      <c r="F80" s="265">
        <f t="shared" si="8"/>
        <v>0</v>
      </c>
      <c r="G80" s="265">
        <f t="shared" si="8"/>
        <v>0</v>
      </c>
      <c r="H80" s="265">
        <f t="shared" si="8"/>
        <v>0</v>
      </c>
      <c r="I80" s="265">
        <f t="shared" si="8"/>
        <v>0</v>
      </c>
    </row>
    <row r="81" spans="1:9" x14ac:dyDescent="0.25">
      <c r="A81" s="261"/>
      <c r="B81" s="244"/>
      <c r="C81" s="244"/>
      <c r="D81" s="244"/>
      <c r="E81" s="244"/>
      <c r="F81" s="265">
        <f t="shared" si="8"/>
        <v>0</v>
      </c>
      <c r="G81" s="265">
        <f t="shared" si="8"/>
        <v>0</v>
      </c>
      <c r="H81" s="265">
        <f t="shared" si="8"/>
        <v>0</v>
      </c>
      <c r="I81" s="265">
        <f t="shared" si="8"/>
        <v>0</v>
      </c>
    </row>
    <row r="82" spans="1:9" x14ac:dyDescent="0.25">
      <c r="A82" s="261"/>
      <c r="B82" s="244"/>
      <c r="C82" s="244"/>
      <c r="D82" s="244"/>
      <c r="E82" s="244"/>
      <c r="F82" s="265">
        <f t="shared" si="8"/>
        <v>0</v>
      </c>
      <c r="G82" s="265">
        <f t="shared" si="8"/>
        <v>0</v>
      </c>
      <c r="H82" s="265">
        <f t="shared" si="8"/>
        <v>0</v>
      </c>
      <c r="I82" s="265">
        <f t="shared" si="8"/>
        <v>0</v>
      </c>
    </row>
    <row r="83" spans="1:9" x14ac:dyDescent="0.25">
      <c r="A83" s="261"/>
      <c r="B83" s="244"/>
      <c r="C83" s="244"/>
      <c r="D83" s="244"/>
      <c r="E83" s="244"/>
      <c r="F83" s="265">
        <f t="shared" ref="F83:I93" si="9">+IFERROR(B83/(C21+C52),0)*100</f>
        <v>0</v>
      </c>
      <c r="G83" s="265">
        <f t="shared" si="9"/>
        <v>0</v>
      </c>
      <c r="H83" s="265">
        <f t="shared" si="9"/>
        <v>0</v>
      </c>
      <c r="I83" s="265">
        <f t="shared" si="9"/>
        <v>0</v>
      </c>
    </row>
    <row r="84" spans="1:9" x14ac:dyDescent="0.25">
      <c r="A84" s="261"/>
      <c r="B84" s="244"/>
      <c r="C84" s="244"/>
      <c r="D84" s="244"/>
      <c r="E84" s="244"/>
      <c r="F84" s="265">
        <f t="shared" si="9"/>
        <v>0</v>
      </c>
      <c r="G84" s="265">
        <f t="shared" si="9"/>
        <v>0</v>
      </c>
      <c r="H84" s="265">
        <f t="shared" si="9"/>
        <v>0</v>
      </c>
      <c r="I84" s="265">
        <f t="shared" si="9"/>
        <v>0</v>
      </c>
    </row>
    <row r="85" spans="1:9" x14ac:dyDescent="0.25">
      <c r="A85" s="261"/>
      <c r="B85" s="244"/>
      <c r="C85" s="244"/>
      <c r="D85" s="244"/>
      <c r="E85" s="244"/>
      <c r="F85" s="265">
        <f t="shared" si="9"/>
        <v>0</v>
      </c>
      <c r="G85" s="265">
        <f t="shared" si="9"/>
        <v>0</v>
      </c>
      <c r="H85" s="265">
        <f t="shared" si="9"/>
        <v>0</v>
      </c>
      <c r="I85" s="265">
        <f t="shared" si="9"/>
        <v>0</v>
      </c>
    </row>
    <row r="86" spans="1:9" x14ac:dyDescent="0.25">
      <c r="A86" s="261"/>
      <c r="B86" s="244"/>
      <c r="C86" s="244"/>
      <c r="D86" s="244"/>
      <c r="E86" s="244"/>
      <c r="F86" s="265">
        <f t="shared" si="9"/>
        <v>0</v>
      </c>
      <c r="G86" s="265">
        <f t="shared" si="9"/>
        <v>0</v>
      </c>
      <c r="H86" s="265">
        <f t="shared" si="9"/>
        <v>0</v>
      </c>
      <c r="I86" s="265">
        <f t="shared" si="9"/>
        <v>0</v>
      </c>
    </row>
    <row r="87" spans="1:9" x14ac:dyDescent="0.25">
      <c r="A87" s="261"/>
      <c r="B87" s="244"/>
      <c r="C87" s="244"/>
      <c r="D87" s="244"/>
      <c r="E87" s="244"/>
      <c r="F87" s="265">
        <f t="shared" si="9"/>
        <v>0</v>
      </c>
      <c r="G87" s="265">
        <f t="shared" si="9"/>
        <v>0</v>
      </c>
      <c r="H87" s="265">
        <f t="shared" si="9"/>
        <v>0</v>
      </c>
      <c r="I87" s="265">
        <f t="shared" si="9"/>
        <v>0</v>
      </c>
    </row>
    <row r="88" spans="1:9" x14ac:dyDescent="0.25">
      <c r="A88" s="261"/>
      <c r="B88" s="244"/>
      <c r="C88" s="244"/>
      <c r="D88" s="244"/>
      <c r="E88" s="244"/>
      <c r="F88" s="265">
        <f t="shared" si="9"/>
        <v>0</v>
      </c>
      <c r="G88" s="265">
        <f t="shared" si="9"/>
        <v>0</v>
      </c>
      <c r="H88" s="265">
        <f t="shared" si="9"/>
        <v>0</v>
      </c>
      <c r="I88" s="265">
        <f t="shared" si="9"/>
        <v>0</v>
      </c>
    </row>
    <row r="89" spans="1:9" x14ac:dyDescent="0.25">
      <c r="A89" s="261"/>
      <c r="B89" s="244"/>
      <c r="C89" s="244"/>
      <c r="D89" s="244"/>
      <c r="E89" s="244"/>
      <c r="F89" s="265">
        <f t="shared" si="9"/>
        <v>0</v>
      </c>
      <c r="G89" s="265">
        <f t="shared" si="9"/>
        <v>0</v>
      </c>
      <c r="H89" s="265">
        <f t="shared" si="9"/>
        <v>0</v>
      </c>
      <c r="I89" s="265">
        <f t="shared" si="9"/>
        <v>0</v>
      </c>
    </row>
    <row r="90" spans="1:9" x14ac:dyDescent="0.25">
      <c r="A90" s="261"/>
      <c r="B90" s="244"/>
      <c r="C90" s="244"/>
      <c r="D90" s="244"/>
      <c r="E90" s="244"/>
      <c r="F90" s="265">
        <f t="shared" si="9"/>
        <v>0</v>
      </c>
      <c r="G90" s="265">
        <f t="shared" si="9"/>
        <v>0</v>
      </c>
      <c r="H90" s="265">
        <f t="shared" si="9"/>
        <v>0</v>
      </c>
      <c r="I90" s="265">
        <f t="shared" si="9"/>
        <v>0</v>
      </c>
    </row>
    <row r="91" spans="1:9" x14ac:dyDescent="0.25">
      <c r="A91" s="261"/>
      <c r="B91" s="244"/>
      <c r="C91" s="244"/>
      <c r="D91" s="244"/>
      <c r="E91" s="244"/>
      <c r="F91" s="265">
        <f t="shared" si="9"/>
        <v>0</v>
      </c>
      <c r="G91" s="265">
        <f t="shared" si="9"/>
        <v>0</v>
      </c>
      <c r="H91" s="265">
        <f t="shared" si="9"/>
        <v>0</v>
      </c>
      <c r="I91" s="265">
        <f t="shared" si="9"/>
        <v>0</v>
      </c>
    </row>
    <row r="92" spans="1:9" x14ac:dyDescent="0.25">
      <c r="A92" s="262"/>
      <c r="B92" s="244"/>
      <c r="C92" s="244"/>
      <c r="D92" s="244"/>
      <c r="E92" s="244"/>
      <c r="F92" s="265">
        <f>+IFERROR(B92/(C30+C61),0)*100</f>
        <v>0</v>
      </c>
      <c r="G92" s="265">
        <f t="shared" si="9"/>
        <v>0</v>
      </c>
      <c r="H92" s="265">
        <f t="shared" si="9"/>
        <v>0</v>
      </c>
      <c r="I92" s="265">
        <f t="shared" si="9"/>
        <v>0</v>
      </c>
    </row>
    <row r="93" spans="1:9" x14ac:dyDescent="0.25">
      <c r="A93" s="251" t="s">
        <v>57</v>
      </c>
      <c r="B93" s="245">
        <f>SUM(B66:B92)</f>
        <v>5</v>
      </c>
      <c r="C93" s="245">
        <f>SUM(C66:C92)</f>
        <v>5</v>
      </c>
      <c r="D93" s="245">
        <f>SUM(D66:D92)</f>
        <v>3</v>
      </c>
      <c r="E93" s="245">
        <f>SUM(E66:E92)</f>
        <v>3</v>
      </c>
      <c r="F93" s="265">
        <f t="shared" si="9"/>
        <v>41.666666666666671</v>
      </c>
      <c r="G93" s="265">
        <f t="shared" si="9"/>
        <v>41.666666666666671</v>
      </c>
      <c r="H93" s="265">
        <f t="shared" si="9"/>
        <v>50</v>
      </c>
      <c r="I93" s="265">
        <f t="shared" si="9"/>
        <v>50</v>
      </c>
    </row>
    <row r="94" spans="1:9" x14ac:dyDescent="0.25">
      <c r="I94" s="8"/>
    </row>
    <row r="96" spans="1:9" ht="17.25" customHeight="1" thickBot="1" x14ac:dyDescent="0.3">
      <c r="A96" s="380" t="s">
        <v>116</v>
      </c>
      <c r="B96" s="380"/>
      <c r="C96" s="380"/>
      <c r="D96" s="380"/>
      <c r="E96" s="380"/>
    </row>
    <row r="97" spans="1:9" ht="63.75" thickBot="1" x14ac:dyDescent="0.3">
      <c r="A97" s="37" t="s">
        <v>93</v>
      </c>
      <c r="B97" s="38" t="s">
        <v>95</v>
      </c>
      <c r="C97" s="39" t="s">
        <v>96</v>
      </c>
      <c r="D97" s="39" t="s">
        <v>97</v>
      </c>
      <c r="E97" s="39" t="s">
        <v>98</v>
      </c>
      <c r="F97" s="40" t="s">
        <v>110</v>
      </c>
      <c r="G97" s="40" t="s">
        <v>111</v>
      </c>
      <c r="H97" s="40" t="s">
        <v>112</v>
      </c>
      <c r="I97" s="41" t="s">
        <v>113</v>
      </c>
    </row>
    <row r="98" spans="1:9" ht="31.5" x14ac:dyDescent="0.25">
      <c r="A98" s="24" t="s">
        <v>105</v>
      </c>
      <c r="B98" s="25">
        <v>1</v>
      </c>
      <c r="C98" s="25">
        <v>1</v>
      </c>
      <c r="D98" s="25">
        <v>0</v>
      </c>
      <c r="E98" s="25">
        <v>0</v>
      </c>
      <c r="F98" s="63">
        <f t="shared" ref="F98:I113" si="10">+IFERROR(B98/(C4+C35),0)*100</f>
        <v>25</v>
      </c>
      <c r="G98" s="63">
        <f t="shared" si="10"/>
        <v>25</v>
      </c>
      <c r="H98" s="63">
        <f t="shared" si="10"/>
        <v>0</v>
      </c>
      <c r="I98" s="63">
        <f t="shared" si="10"/>
        <v>0</v>
      </c>
    </row>
    <row r="99" spans="1:9" x14ac:dyDescent="0.25">
      <c r="A99" s="261"/>
      <c r="B99" s="244"/>
      <c r="C99" s="244"/>
      <c r="D99" s="244"/>
      <c r="E99" s="244"/>
      <c r="F99" s="265">
        <f t="shared" si="10"/>
        <v>0</v>
      </c>
      <c r="G99" s="265">
        <f t="shared" si="10"/>
        <v>0</v>
      </c>
      <c r="H99" s="265">
        <f t="shared" si="10"/>
        <v>0</v>
      </c>
      <c r="I99" s="265">
        <f t="shared" si="10"/>
        <v>0</v>
      </c>
    </row>
    <row r="100" spans="1:9" x14ac:dyDescent="0.25">
      <c r="A100" s="261"/>
      <c r="B100" s="244"/>
      <c r="C100" s="244"/>
      <c r="D100" s="244"/>
      <c r="E100" s="244"/>
      <c r="F100" s="265">
        <f t="shared" si="10"/>
        <v>0</v>
      </c>
      <c r="G100" s="265">
        <f t="shared" si="10"/>
        <v>0</v>
      </c>
      <c r="H100" s="265">
        <f t="shared" si="10"/>
        <v>0</v>
      </c>
      <c r="I100" s="265">
        <f t="shared" si="10"/>
        <v>0</v>
      </c>
    </row>
    <row r="101" spans="1:9" x14ac:dyDescent="0.25">
      <c r="A101" s="261"/>
      <c r="B101" s="244"/>
      <c r="C101" s="244"/>
      <c r="D101" s="244"/>
      <c r="E101" s="244"/>
      <c r="F101" s="265">
        <f t="shared" si="10"/>
        <v>0</v>
      </c>
      <c r="G101" s="265">
        <f t="shared" si="10"/>
        <v>0</v>
      </c>
      <c r="H101" s="265">
        <f t="shared" si="10"/>
        <v>0</v>
      </c>
      <c r="I101" s="265">
        <f t="shared" si="10"/>
        <v>0</v>
      </c>
    </row>
    <row r="102" spans="1:9" x14ac:dyDescent="0.25">
      <c r="A102" s="261"/>
      <c r="B102" s="244"/>
      <c r="C102" s="244"/>
      <c r="D102" s="244"/>
      <c r="E102" s="244"/>
      <c r="F102" s="265">
        <f t="shared" si="10"/>
        <v>0</v>
      </c>
      <c r="G102" s="265">
        <f t="shared" si="10"/>
        <v>0</v>
      </c>
      <c r="H102" s="265">
        <f t="shared" si="10"/>
        <v>0</v>
      </c>
      <c r="I102" s="265">
        <f t="shared" si="10"/>
        <v>0</v>
      </c>
    </row>
    <row r="103" spans="1:9" x14ac:dyDescent="0.25">
      <c r="A103" s="261"/>
      <c r="B103" s="244"/>
      <c r="C103" s="244"/>
      <c r="D103" s="244"/>
      <c r="E103" s="244"/>
      <c r="F103" s="265">
        <f t="shared" si="10"/>
        <v>0</v>
      </c>
      <c r="G103" s="265">
        <f t="shared" si="10"/>
        <v>0</v>
      </c>
      <c r="H103" s="265">
        <f t="shared" si="10"/>
        <v>0</v>
      </c>
      <c r="I103" s="265">
        <f t="shared" si="10"/>
        <v>0</v>
      </c>
    </row>
    <row r="104" spans="1:9" x14ac:dyDescent="0.25">
      <c r="A104" s="261"/>
      <c r="B104" s="244"/>
      <c r="C104" s="244"/>
      <c r="D104" s="244"/>
      <c r="E104" s="244"/>
      <c r="F104" s="265">
        <f t="shared" si="10"/>
        <v>0</v>
      </c>
      <c r="G104" s="265">
        <f t="shared" si="10"/>
        <v>0</v>
      </c>
      <c r="H104" s="265">
        <f t="shared" si="10"/>
        <v>0</v>
      </c>
      <c r="I104" s="265">
        <f t="shared" si="10"/>
        <v>0</v>
      </c>
    </row>
    <row r="105" spans="1:9" x14ac:dyDescent="0.25">
      <c r="A105" s="261"/>
      <c r="B105" s="244"/>
      <c r="C105" s="244"/>
      <c r="D105" s="244"/>
      <c r="E105" s="244"/>
      <c r="F105" s="265">
        <f t="shared" si="10"/>
        <v>0</v>
      </c>
      <c r="G105" s="265">
        <f t="shared" si="10"/>
        <v>0</v>
      </c>
      <c r="H105" s="265">
        <f t="shared" si="10"/>
        <v>0</v>
      </c>
      <c r="I105" s="265">
        <f t="shared" si="10"/>
        <v>0</v>
      </c>
    </row>
    <row r="106" spans="1:9" x14ac:dyDescent="0.25">
      <c r="A106" s="261"/>
      <c r="B106" s="244"/>
      <c r="C106" s="244"/>
      <c r="D106" s="244"/>
      <c r="E106" s="244"/>
      <c r="F106" s="265">
        <f t="shared" si="10"/>
        <v>0</v>
      </c>
      <c r="G106" s="265">
        <f t="shared" si="10"/>
        <v>0</v>
      </c>
      <c r="H106" s="265">
        <f t="shared" si="10"/>
        <v>0</v>
      </c>
      <c r="I106" s="265">
        <f t="shared" si="10"/>
        <v>0</v>
      </c>
    </row>
    <row r="107" spans="1:9" x14ac:dyDescent="0.25">
      <c r="A107" s="261"/>
      <c r="B107" s="244"/>
      <c r="C107" s="244"/>
      <c r="D107" s="244"/>
      <c r="E107" s="244"/>
      <c r="F107" s="265">
        <f t="shared" si="10"/>
        <v>0</v>
      </c>
      <c r="G107" s="265">
        <f t="shared" si="10"/>
        <v>0</v>
      </c>
      <c r="H107" s="265">
        <f t="shared" si="10"/>
        <v>0</v>
      </c>
      <c r="I107" s="265">
        <f t="shared" si="10"/>
        <v>0</v>
      </c>
    </row>
    <row r="108" spans="1:9" x14ac:dyDescent="0.25">
      <c r="A108" s="261"/>
      <c r="B108" s="244"/>
      <c r="C108" s="244"/>
      <c r="D108" s="244"/>
      <c r="E108" s="244"/>
      <c r="F108" s="265">
        <f t="shared" si="10"/>
        <v>0</v>
      </c>
      <c r="G108" s="265">
        <f t="shared" si="10"/>
        <v>0</v>
      </c>
      <c r="H108" s="265">
        <f t="shared" si="10"/>
        <v>0</v>
      </c>
      <c r="I108" s="265">
        <f t="shared" si="10"/>
        <v>0</v>
      </c>
    </row>
    <row r="109" spans="1:9" x14ac:dyDescent="0.25">
      <c r="A109" s="261"/>
      <c r="B109" s="244"/>
      <c r="C109" s="244"/>
      <c r="D109" s="244"/>
      <c r="E109" s="244"/>
      <c r="F109" s="265">
        <f t="shared" si="10"/>
        <v>0</v>
      </c>
      <c r="G109" s="265">
        <f t="shared" si="10"/>
        <v>0</v>
      </c>
      <c r="H109" s="265">
        <f t="shared" si="10"/>
        <v>0</v>
      </c>
      <c r="I109" s="265">
        <f t="shared" si="10"/>
        <v>0</v>
      </c>
    </row>
    <row r="110" spans="1:9" x14ac:dyDescent="0.25">
      <c r="A110" s="261"/>
      <c r="B110" s="244"/>
      <c r="C110" s="244"/>
      <c r="D110" s="244"/>
      <c r="E110" s="244"/>
      <c r="F110" s="265">
        <f t="shared" si="10"/>
        <v>0</v>
      </c>
      <c r="G110" s="265">
        <f t="shared" si="10"/>
        <v>0</v>
      </c>
      <c r="H110" s="265">
        <f t="shared" si="10"/>
        <v>0</v>
      </c>
      <c r="I110" s="265">
        <f t="shared" si="10"/>
        <v>0</v>
      </c>
    </row>
    <row r="111" spans="1:9" x14ac:dyDescent="0.25">
      <c r="A111" s="261"/>
      <c r="B111" s="244"/>
      <c r="C111" s="244"/>
      <c r="D111" s="244"/>
      <c r="E111" s="244"/>
      <c r="F111" s="265">
        <f t="shared" si="10"/>
        <v>0</v>
      </c>
      <c r="G111" s="265">
        <f t="shared" si="10"/>
        <v>0</v>
      </c>
      <c r="H111" s="265">
        <f t="shared" si="10"/>
        <v>0</v>
      </c>
      <c r="I111" s="265">
        <f t="shared" si="10"/>
        <v>0</v>
      </c>
    </row>
    <row r="112" spans="1:9" x14ac:dyDescent="0.25">
      <c r="A112" s="261"/>
      <c r="B112" s="244"/>
      <c r="C112" s="244"/>
      <c r="D112" s="244"/>
      <c r="E112" s="244"/>
      <c r="F112" s="265">
        <f t="shared" si="10"/>
        <v>0</v>
      </c>
      <c r="G112" s="265">
        <f t="shared" si="10"/>
        <v>0</v>
      </c>
      <c r="H112" s="265">
        <f t="shared" si="10"/>
        <v>0</v>
      </c>
      <c r="I112" s="265">
        <f t="shared" si="10"/>
        <v>0</v>
      </c>
    </row>
    <row r="113" spans="1:9" x14ac:dyDescent="0.25">
      <c r="A113" s="261"/>
      <c r="B113" s="244"/>
      <c r="C113" s="244"/>
      <c r="D113" s="244"/>
      <c r="E113" s="244"/>
      <c r="F113" s="265">
        <f t="shared" si="10"/>
        <v>0</v>
      </c>
      <c r="G113" s="265">
        <f t="shared" si="10"/>
        <v>0</v>
      </c>
      <c r="H113" s="265">
        <f t="shared" si="10"/>
        <v>0</v>
      </c>
      <c r="I113" s="265">
        <f t="shared" si="10"/>
        <v>0</v>
      </c>
    </row>
    <row r="114" spans="1:9" x14ac:dyDescent="0.25">
      <c r="A114" s="261"/>
      <c r="B114" s="244"/>
      <c r="C114" s="244"/>
      <c r="D114" s="244"/>
      <c r="E114" s="244"/>
      <c r="F114" s="265">
        <f t="shared" ref="F114:I125" si="11">+IFERROR(B114/(C20+C51),0)*100</f>
        <v>0</v>
      </c>
      <c r="G114" s="265">
        <f t="shared" si="11"/>
        <v>0</v>
      </c>
      <c r="H114" s="265">
        <f t="shared" si="11"/>
        <v>0</v>
      </c>
      <c r="I114" s="265">
        <f t="shared" si="11"/>
        <v>0</v>
      </c>
    </row>
    <row r="115" spans="1:9" x14ac:dyDescent="0.25">
      <c r="A115" s="261"/>
      <c r="B115" s="244"/>
      <c r="C115" s="244"/>
      <c r="D115" s="244"/>
      <c r="E115" s="244"/>
      <c r="F115" s="265">
        <f t="shared" si="11"/>
        <v>0</v>
      </c>
      <c r="G115" s="265">
        <f t="shared" si="11"/>
        <v>0</v>
      </c>
      <c r="H115" s="265">
        <f t="shared" si="11"/>
        <v>0</v>
      </c>
      <c r="I115" s="265">
        <f t="shared" si="11"/>
        <v>0</v>
      </c>
    </row>
    <row r="116" spans="1:9" x14ac:dyDescent="0.25">
      <c r="A116" s="261"/>
      <c r="B116" s="244"/>
      <c r="C116" s="244"/>
      <c r="D116" s="244"/>
      <c r="E116" s="244"/>
      <c r="F116" s="265">
        <f t="shared" si="11"/>
        <v>0</v>
      </c>
      <c r="G116" s="265">
        <f t="shared" si="11"/>
        <v>0</v>
      </c>
      <c r="H116" s="265">
        <f t="shared" si="11"/>
        <v>0</v>
      </c>
      <c r="I116" s="265">
        <f t="shared" si="11"/>
        <v>0</v>
      </c>
    </row>
    <row r="117" spans="1:9" x14ac:dyDescent="0.25">
      <c r="A117" s="261"/>
      <c r="B117" s="244"/>
      <c r="C117" s="244"/>
      <c r="D117" s="244"/>
      <c r="E117" s="244"/>
      <c r="F117" s="265">
        <f t="shared" si="11"/>
        <v>0</v>
      </c>
      <c r="G117" s="265">
        <f t="shared" si="11"/>
        <v>0</v>
      </c>
      <c r="H117" s="265">
        <f t="shared" si="11"/>
        <v>0</v>
      </c>
      <c r="I117" s="265">
        <f t="shared" si="11"/>
        <v>0</v>
      </c>
    </row>
    <row r="118" spans="1:9" x14ac:dyDescent="0.25">
      <c r="A118" s="261"/>
      <c r="B118" s="244"/>
      <c r="C118" s="244"/>
      <c r="D118" s="244"/>
      <c r="E118" s="244"/>
      <c r="F118" s="265">
        <f t="shared" si="11"/>
        <v>0</v>
      </c>
      <c r="G118" s="265">
        <f t="shared" si="11"/>
        <v>0</v>
      </c>
      <c r="H118" s="265">
        <f t="shared" si="11"/>
        <v>0</v>
      </c>
      <c r="I118" s="265">
        <f t="shared" si="11"/>
        <v>0</v>
      </c>
    </row>
    <row r="119" spans="1:9" x14ac:dyDescent="0.25">
      <c r="A119" s="261"/>
      <c r="B119" s="244"/>
      <c r="C119" s="244"/>
      <c r="D119" s="244"/>
      <c r="E119" s="244"/>
      <c r="F119" s="265">
        <f t="shared" si="11"/>
        <v>0</v>
      </c>
      <c r="G119" s="265">
        <f t="shared" si="11"/>
        <v>0</v>
      </c>
      <c r="H119" s="265">
        <f t="shared" si="11"/>
        <v>0</v>
      </c>
      <c r="I119" s="265">
        <f t="shared" si="11"/>
        <v>0</v>
      </c>
    </row>
    <row r="120" spans="1:9" x14ac:dyDescent="0.25">
      <c r="A120" s="261"/>
      <c r="B120" s="244"/>
      <c r="C120" s="244"/>
      <c r="D120" s="244"/>
      <c r="E120" s="244"/>
      <c r="F120" s="265">
        <f t="shared" si="11"/>
        <v>0</v>
      </c>
      <c r="G120" s="265">
        <f t="shared" si="11"/>
        <v>0</v>
      </c>
      <c r="H120" s="265">
        <f t="shared" si="11"/>
        <v>0</v>
      </c>
      <c r="I120" s="265">
        <f t="shared" si="11"/>
        <v>0</v>
      </c>
    </row>
    <row r="121" spans="1:9" x14ac:dyDescent="0.25">
      <c r="A121" s="261"/>
      <c r="B121" s="244"/>
      <c r="C121" s="244"/>
      <c r="D121" s="244"/>
      <c r="E121" s="244"/>
      <c r="F121" s="265">
        <f t="shared" si="11"/>
        <v>0</v>
      </c>
      <c r="G121" s="265">
        <f t="shared" si="11"/>
        <v>0</v>
      </c>
      <c r="H121" s="265">
        <f t="shared" si="11"/>
        <v>0</v>
      </c>
      <c r="I121" s="265">
        <f t="shared" si="11"/>
        <v>0</v>
      </c>
    </row>
    <row r="122" spans="1:9" x14ac:dyDescent="0.25">
      <c r="A122" s="261"/>
      <c r="B122" s="244"/>
      <c r="C122" s="244"/>
      <c r="D122" s="244"/>
      <c r="E122" s="244"/>
      <c r="F122" s="265">
        <f t="shared" si="11"/>
        <v>0</v>
      </c>
      <c r="G122" s="265">
        <f t="shared" si="11"/>
        <v>0</v>
      </c>
      <c r="H122" s="265">
        <f t="shared" si="11"/>
        <v>0</v>
      </c>
      <c r="I122" s="265">
        <f t="shared" si="11"/>
        <v>0</v>
      </c>
    </row>
    <row r="123" spans="1:9" x14ac:dyDescent="0.25">
      <c r="A123" s="261"/>
      <c r="B123" s="244"/>
      <c r="C123" s="244"/>
      <c r="D123" s="244"/>
      <c r="E123" s="244"/>
      <c r="F123" s="265">
        <f t="shared" si="11"/>
        <v>0</v>
      </c>
      <c r="G123" s="265">
        <f t="shared" si="11"/>
        <v>0</v>
      </c>
      <c r="H123" s="265">
        <f t="shared" si="11"/>
        <v>0</v>
      </c>
      <c r="I123" s="265">
        <f t="shared" si="11"/>
        <v>0</v>
      </c>
    </row>
    <row r="124" spans="1:9" x14ac:dyDescent="0.25">
      <c r="A124" s="262"/>
      <c r="B124" s="244"/>
      <c r="C124" s="244"/>
      <c r="D124" s="244"/>
      <c r="E124" s="244"/>
      <c r="F124" s="265">
        <f t="shared" si="11"/>
        <v>0</v>
      </c>
      <c r="G124" s="265">
        <f t="shared" si="11"/>
        <v>0</v>
      </c>
      <c r="H124" s="265">
        <f t="shared" si="11"/>
        <v>0</v>
      </c>
      <c r="I124" s="265">
        <f t="shared" si="11"/>
        <v>0</v>
      </c>
    </row>
    <row r="125" spans="1:9" x14ac:dyDescent="0.25">
      <c r="A125" s="251" t="s">
        <v>57</v>
      </c>
      <c r="B125" s="245">
        <f>SUM(B98:B124)</f>
        <v>1</v>
      </c>
      <c r="C125" s="245">
        <f>SUM(C98:C124)</f>
        <v>1</v>
      </c>
      <c r="D125" s="245">
        <f>SUM(D98:D124)</f>
        <v>0</v>
      </c>
      <c r="E125" s="245">
        <f>SUM(E98:E124)</f>
        <v>0</v>
      </c>
      <c r="F125" s="265">
        <f t="shared" si="11"/>
        <v>8.3333333333333321</v>
      </c>
      <c r="G125" s="265">
        <f t="shared" si="11"/>
        <v>8.3333333333333321</v>
      </c>
      <c r="H125" s="265">
        <f t="shared" si="11"/>
        <v>0</v>
      </c>
      <c r="I125" s="265">
        <f t="shared" si="11"/>
        <v>0</v>
      </c>
    </row>
  </sheetData>
  <mergeCells count="5">
    <mergeCell ref="A33:J33"/>
    <mergeCell ref="A64:E64"/>
    <mergeCell ref="A2:J2"/>
    <mergeCell ref="A96:E96"/>
    <mergeCell ref="A1:J1"/>
  </mergeCells>
  <phoneticPr fontId="2" type="noConversion"/>
  <pageMargins left="0.75" right="0.75" top="1" bottom="1" header="0.4921259845" footer="0.4921259845"/>
  <pageSetup paperSize="9" scale="72" orientation="landscape" r:id="rId1"/>
  <headerFooter alignWithMargins="0"/>
  <rowBreaks count="2" manualBreakCount="2">
    <brk id="32" max="9" man="1"/>
    <brk id="9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view="pageBreakPreview" topLeftCell="A4" zoomScaleNormal="100" zoomScaleSheetLayoutView="100" workbookViewId="0">
      <selection activeCell="F4" sqref="F4"/>
    </sheetView>
  </sheetViews>
  <sheetFormatPr defaultRowHeight="15.75" x14ac:dyDescent="0.25"/>
  <cols>
    <col min="1" max="1" width="15.875" bestFit="1" customWidth="1"/>
    <col min="2" max="2" width="9.125" customWidth="1"/>
    <col min="3" max="5" width="12.625" customWidth="1"/>
    <col min="6" max="6" width="15" customWidth="1"/>
    <col min="7" max="7" width="9.5" customWidth="1"/>
    <col min="8" max="8" width="12.625" customWidth="1"/>
    <col min="9" max="9" width="10.875" customWidth="1"/>
  </cols>
  <sheetData>
    <row r="1" spans="1:11" ht="20.25" customHeight="1" thickBot="1" x14ac:dyDescent="0.35">
      <c r="A1" s="376" t="s">
        <v>118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5.75" customHeight="1" x14ac:dyDescent="0.25">
      <c r="A2" s="384" t="s">
        <v>119</v>
      </c>
      <c r="B2" s="382" t="s">
        <v>120</v>
      </c>
      <c r="C2" s="383"/>
      <c r="D2" s="21"/>
      <c r="E2" s="42"/>
      <c r="F2" s="42"/>
      <c r="G2" s="389" t="s">
        <v>121</v>
      </c>
      <c r="H2" s="382" t="s">
        <v>122</v>
      </c>
      <c r="I2" s="388"/>
      <c r="J2" s="389" t="s">
        <v>123</v>
      </c>
      <c r="K2" s="392" t="s">
        <v>124</v>
      </c>
    </row>
    <row r="3" spans="1:11" ht="15.75" customHeight="1" x14ac:dyDescent="0.25">
      <c r="A3" s="385"/>
      <c r="B3" s="266"/>
      <c r="C3" s="267"/>
      <c r="D3" s="268" t="s">
        <v>125</v>
      </c>
      <c r="E3" s="268"/>
      <c r="F3" s="268"/>
      <c r="G3" s="391"/>
      <c r="H3" s="266"/>
      <c r="I3" s="269"/>
      <c r="J3" s="390"/>
      <c r="K3" s="393"/>
    </row>
    <row r="4" spans="1:11" s="2" customFormat="1" ht="166.5" customHeight="1" x14ac:dyDescent="0.25">
      <c r="A4" s="386"/>
      <c r="B4" s="270" t="s">
        <v>126</v>
      </c>
      <c r="C4" s="271" t="s">
        <v>127</v>
      </c>
      <c r="D4" s="270" t="s">
        <v>128</v>
      </c>
      <c r="E4" s="270" t="s">
        <v>129</v>
      </c>
      <c r="F4" s="272" t="s">
        <v>130</v>
      </c>
      <c r="G4" s="395"/>
      <c r="H4" s="270" t="s">
        <v>131</v>
      </c>
      <c r="I4" s="270" t="s">
        <v>132</v>
      </c>
      <c r="J4" s="391"/>
      <c r="K4" s="394"/>
    </row>
    <row r="5" spans="1:11" x14ac:dyDescent="0.25">
      <c r="A5" s="273" t="s">
        <v>55</v>
      </c>
      <c r="B5" s="243">
        <v>1</v>
      </c>
      <c r="C5" s="244">
        <v>61</v>
      </c>
      <c r="D5" s="244"/>
      <c r="E5" s="244">
        <v>58</v>
      </c>
      <c r="F5" s="244">
        <v>0</v>
      </c>
      <c r="G5" s="244">
        <v>30</v>
      </c>
      <c r="H5" s="244">
        <v>1</v>
      </c>
      <c r="I5" s="244">
        <v>0</v>
      </c>
      <c r="J5" s="244">
        <v>16</v>
      </c>
      <c r="K5" s="91">
        <v>2</v>
      </c>
    </row>
    <row r="6" spans="1:11" x14ac:dyDescent="0.25">
      <c r="A6" s="172"/>
      <c r="B6" s="243">
        <v>2</v>
      </c>
      <c r="C6" s="244">
        <v>15</v>
      </c>
      <c r="D6" s="244"/>
      <c r="E6" s="244">
        <v>15</v>
      </c>
      <c r="F6" s="244">
        <v>0</v>
      </c>
      <c r="G6" s="244">
        <v>1</v>
      </c>
      <c r="H6" s="244">
        <v>3</v>
      </c>
      <c r="I6" s="244">
        <v>0</v>
      </c>
      <c r="J6" s="244">
        <v>5</v>
      </c>
      <c r="K6" s="91">
        <v>1</v>
      </c>
    </row>
    <row r="7" spans="1:11" x14ac:dyDescent="0.25">
      <c r="A7" s="172"/>
      <c r="B7" s="243" t="s">
        <v>63</v>
      </c>
      <c r="C7" s="244"/>
      <c r="D7" s="244"/>
      <c r="E7" s="244"/>
      <c r="F7" s="244"/>
      <c r="G7" s="244"/>
      <c r="H7" s="244"/>
      <c r="I7" s="244"/>
      <c r="J7" s="244"/>
      <c r="K7" s="91"/>
    </row>
    <row r="8" spans="1:11" x14ac:dyDescent="0.25">
      <c r="A8" s="172"/>
      <c r="B8" s="243">
        <v>3</v>
      </c>
      <c r="C8" s="244">
        <v>2</v>
      </c>
      <c r="D8" s="244"/>
      <c r="E8" s="244">
        <v>1</v>
      </c>
      <c r="F8" s="244">
        <v>0</v>
      </c>
      <c r="G8" s="244">
        <v>1</v>
      </c>
      <c r="H8" s="244">
        <v>1</v>
      </c>
      <c r="I8" s="244">
        <v>0</v>
      </c>
      <c r="J8" s="244">
        <v>1</v>
      </c>
      <c r="K8" s="91">
        <v>0</v>
      </c>
    </row>
    <row r="9" spans="1:11" x14ac:dyDescent="0.25">
      <c r="A9" s="173" t="s">
        <v>133</v>
      </c>
      <c r="B9" s="251"/>
      <c r="C9" s="245">
        <f>+SUM(C5:C8)</f>
        <v>78</v>
      </c>
      <c r="D9" s="245">
        <f t="shared" ref="D9:K9" si="0">+SUM(D5:D8)</f>
        <v>0</v>
      </c>
      <c r="E9" s="245">
        <f t="shared" si="0"/>
        <v>74</v>
      </c>
      <c r="F9" s="245">
        <f>+SUM(F5:F8)</f>
        <v>0</v>
      </c>
      <c r="G9" s="245">
        <f t="shared" si="0"/>
        <v>32</v>
      </c>
      <c r="H9" s="245">
        <f t="shared" si="0"/>
        <v>5</v>
      </c>
      <c r="I9" s="245">
        <f t="shared" si="0"/>
        <v>0</v>
      </c>
      <c r="J9" s="245">
        <f t="shared" si="0"/>
        <v>22</v>
      </c>
      <c r="K9" s="121">
        <f t="shared" si="0"/>
        <v>3</v>
      </c>
    </row>
    <row r="10" spans="1:11" x14ac:dyDescent="0.25">
      <c r="A10" s="172" t="s">
        <v>56</v>
      </c>
      <c r="B10" s="243">
        <v>1</v>
      </c>
      <c r="C10" s="244"/>
      <c r="D10" s="244"/>
      <c r="E10" s="244"/>
      <c r="F10" s="244"/>
      <c r="G10" s="244"/>
      <c r="H10" s="244"/>
      <c r="I10" s="244"/>
      <c r="J10" s="244"/>
      <c r="K10" s="91"/>
    </row>
    <row r="11" spans="1:11" x14ac:dyDescent="0.25">
      <c r="A11" s="172"/>
      <c r="B11" s="243">
        <v>2</v>
      </c>
      <c r="C11" s="244"/>
      <c r="D11" s="244"/>
      <c r="E11" s="244"/>
      <c r="F11" s="244"/>
      <c r="G11" s="244"/>
      <c r="H11" s="244"/>
      <c r="I11" s="244"/>
      <c r="J11" s="244"/>
      <c r="K11" s="91"/>
    </row>
    <row r="12" spans="1:11" x14ac:dyDescent="0.25">
      <c r="A12" s="172"/>
      <c r="B12" s="243" t="s">
        <v>63</v>
      </c>
      <c r="C12" s="244"/>
      <c r="D12" s="244"/>
      <c r="E12" s="244"/>
      <c r="F12" s="244"/>
      <c r="G12" s="244"/>
      <c r="H12" s="244"/>
      <c r="I12" s="244"/>
      <c r="J12" s="244"/>
      <c r="K12" s="91"/>
    </row>
    <row r="13" spans="1:11" x14ac:dyDescent="0.25">
      <c r="A13" s="172"/>
      <c r="B13" s="243">
        <v>3</v>
      </c>
      <c r="C13" s="244">
        <v>4</v>
      </c>
      <c r="D13" s="244">
        <v>4</v>
      </c>
      <c r="E13" s="244">
        <v>0</v>
      </c>
      <c r="F13" s="244">
        <v>0</v>
      </c>
      <c r="G13" s="244">
        <v>1</v>
      </c>
      <c r="H13" s="244">
        <v>0</v>
      </c>
      <c r="I13" s="244">
        <v>0</v>
      </c>
      <c r="J13" s="244">
        <v>0</v>
      </c>
      <c r="K13" s="91">
        <v>0</v>
      </c>
    </row>
    <row r="14" spans="1:11" x14ac:dyDescent="0.25">
      <c r="A14" s="274" t="s">
        <v>134</v>
      </c>
      <c r="B14" s="253"/>
      <c r="C14" s="249">
        <f t="shared" ref="C14:K14" si="1">+SUM(C10:C13)</f>
        <v>4</v>
      </c>
      <c r="D14" s="249">
        <f t="shared" si="1"/>
        <v>4</v>
      </c>
      <c r="E14" s="249">
        <f t="shared" si="1"/>
        <v>0</v>
      </c>
      <c r="F14" s="249">
        <f t="shared" si="1"/>
        <v>0</v>
      </c>
      <c r="G14" s="249">
        <f t="shared" si="1"/>
        <v>1</v>
      </c>
      <c r="H14" s="249">
        <f t="shared" si="1"/>
        <v>0</v>
      </c>
      <c r="I14" s="249">
        <f t="shared" si="1"/>
        <v>0</v>
      </c>
      <c r="J14" s="249">
        <f t="shared" si="1"/>
        <v>0</v>
      </c>
      <c r="K14" s="250">
        <f t="shared" si="1"/>
        <v>0</v>
      </c>
    </row>
    <row r="15" spans="1:11" x14ac:dyDescent="0.25">
      <c r="A15" s="252" t="s">
        <v>135</v>
      </c>
      <c r="B15" s="251">
        <v>1</v>
      </c>
      <c r="C15" s="245">
        <f>+C5+C10</f>
        <v>61</v>
      </c>
      <c r="D15" s="245">
        <f t="shared" ref="D15:K18" si="2">+D5+D10</f>
        <v>0</v>
      </c>
      <c r="E15" s="245">
        <f t="shared" si="2"/>
        <v>58</v>
      </c>
      <c r="F15" s="245">
        <f t="shared" si="2"/>
        <v>0</v>
      </c>
      <c r="G15" s="245">
        <f t="shared" si="2"/>
        <v>30</v>
      </c>
      <c r="H15" s="245">
        <f t="shared" si="2"/>
        <v>1</v>
      </c>
      <c r="I15" s="245">
        <f t="shared" si="2"/>
        <v>0</v>
      </c>
      <c r="J15" s="245">
        <f t="shared" si="2"/>
        <v>16</v>
      </c>
      <c r="K15" s="121">
        <f t="shared" si="2"/>
        <v>2</v>
      </c>
    </row>
    <row r="16" spans="1:11" x14ac:dyDescent="0.25">
      <c r="A16" s="174"/>
      <c r="B16" s="251">
        <v>2</v>
      </c>
      <c r="C16" s="245">
        <f t="shared" ref="C16:K18" si="3">+C6+C11</f>
        <v>15</v>
      </c>
      <c r="D16" s="245">
        <f t="shared" si="3"/>
        <v>0</v>
      </c>
      <c r="E16" s="245">
        <f t="shared" si="3"/>
        <v>15</v>
      </c>
      <c r="F16" s="245">
        <f t="shared" si="2"/>
        <v>0</v>
      </c>
      <c r="G16" s="245">
        <f t="shared" si="3"/>
        <v>1</v>
      </c>
      <c r="H16" s="245">
        <f t="shared" si="3"/>
        <v>3</v>
      </c>
      <c r="I16" s="245">
        <f t="shared" si="3"/>
        <v>0</v>
      </c>
      <c r="J16" s="245">
        <f t="shared" si="3"/>
        <v>5</v>
      </c>
      <c r="K16" s="121">
        <f t="shared" si="3"/>
        <v>1</v>
      </c>
    </row>
    <row r="17" spans="1:11" x14ac:dyDescent="0.25">
      <c r="A17" s="174"/>
      <c r="B17" s="251" t="s">
        <v>63</v>
      </c>
      <c r="C17" s="245">
        <f t="shared" si="3"/>
        <v>0</v>
      </c>
      <c r="D17" s="245">
        <f t="shared" si="3"/>
        <v>0</v>
      </c>
      <c r="E17" s="245">
        <f t="shared" si="3"/>
        <v>0</v>
      </c>
      <c r="F17" s="245">
        <f t="shared" si="2"/>
        <v>0</v>
      </c>
      <c r="G17" s="245">
        <f t="shared" si="3"/>
        <v>0</v>
      </c>
      <c r="H17" s="245">
        <f t="shared" si="3"/>
        <v>0</v>
      </c>
      <c r="I17" s="245">
        <f t="shared" si="3"/>
        <v>0</v>
      </c>
      <c r="J17" s="245">
        <f t="shared" si="3"/>
        <v>0</v>
      </c>
      <c r="K17" s="121">
        <f t="shared" si="3"/>
        <v>0</v>
      </c>
    </row>
    <row r="18" spans="1:11" x14ac:dyDescent="0.25">
      <c r="A18" s="175"/>
      <c r="B18" s="251">
        <v>3</v>
      </c>
      <c r="C18" s="245">
        <f t="shared" si="3"/>
        <v>6</v>
      </c>
      <c r="D18" s="245">
        <f t="shared" si="3"/>
        <v>4</v>
      </c>
      <c r="E18" s="245">
        <f t="shared" si="3"/>
        <v>1</v>
      </c>
      <c r="F18" s="245">
        <f t="shared" si="2"/>
        <v>0</v>
      </c>
      <c r="G18" s="245">
        <f t="shared" si="3"/>
        <v>2</v>
      </c>
      <c r="H18" s="245">
        <f t="shared" si="3"/>
        <v>1</v>
      </c>
      <c r="I18" s="245">
        <f t="shared" si="3"/>
        <v>0</v>
      </c>
      <c r="J18" s="245">
        <f t="shared" si="3"/>
        <v>1</v>
      </c>
      <c r="K18" s="121">
        <f t="shared" si="3"/>
        <v>0</v>
      </c>
    </row>
    <row r="19" spans="1:11" ht="16.5" thickBot="1" x14ac:dyDescent="0.3">
      <c r="A19" s="176" t="s">
        <v>57</v>
      </c>
      <c r="B19" s="132"/>
      <c r="C19" s="92">
        <f>+SUM(C15:C18)</f>
        <v>82</v>
      </c>
      <c r="D19" s="92">
        <f t="shared" ref="D19:K19" si="4">+SUM(D15:D18)</f>
        <v>4</v>
      </c>
      <c r="E19" s="92">
        <f t="shared" si="4"/>
        <v>74</v>
      </c>
      <c r="F19" s="92">
        <f t="shared" si="4"/>
        <v>0</v>
      </c>
      <c r="G19" s="92">
        <f t="shared" si="4"/>
        <v>33</v>
      </c>
      <c r="H19" s="92">
        <f t="shared" si="4"/>
        <v>5</v>
      </c>
      <c r="I19" s="92">
        <f t="shared" si="4"/>
        <v>0</v>
      </c>
      <c r="J19" s="92">
        <f t="shared" si="4"/>
        <v>22</v>
      </c>
      <c r="K19" s="93">
        <f t="shared" si="4"/>
        <v>3</v>
      </c>
    </row>
    <row r="20" spans="1:11" x14ac:dyDescent="0.25">
      <c r="B20" s="1"/>
    </row>
    <row r="21" spans="1:11" x14ac:dyDescent="0.25">
      <c r="B21" s="1"/>
    </row>
    <row r="22" spans="1:11" x14ac:dyDescent="0.25">
      <c r="B22" s="1"/>
    </row>
  </sheetData>
  <mergeCells count="7">
    <mergeCell ref="B2:C2"/>
    <mergeCell ref="A2:A4"/>
    <mergeCell ref="A1:K1"/>
    <mergeCell ref="H2:I2"/>
    <mergeCell ref="J2:J4"/>
    <mergeCell ref="K2:K4"/>
    <mergeCell ref="G2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3419E4DE47D4E897F1F688BA3CB36" ma:contentTypeVersion="16" ma:contentTypeDescription="Umožňuje vytvoriť nový dokument." ma:contentTypeScope="" ma:versionID="5efbb2475533757e25536c6574d979b1">
  <xsd:schema xmlns:xsd="http://www.w3.org/2001/XMLSchema" xmlns:xs="http://www.w3.org/2001/XMLSchema" xmlns:p="http://schemas.microsoft.com/office/2006/metadata/properties" xmlns:ns2="6ddd5045-8e6e-4030-beb0-41518a8b8ac2" xmlns:ns3="bf07fcd3-0570-4eb6-8c73-3383bf528940" targetNamespace="http://schemas.microsoft.com/office/2006/metadata/properties" ma:root="true" ma:fieldsID="81293aa80d1e4cee5c96cb31229e0851" ns2:_="" ns3:_="">
    <xsd:import namespace="6ddd5045-8e6e-4030-beb0-41518a8b8ac2"/>
    <xsd:import namespace="bf07fcd3-0570-4eb6-8c73-3383bf528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d5045-8e6e-4030-beb0-41518a8b8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tav odhlásenia" ma:internalName="Stav_x0020_odhl_x00e1_senia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07c1fc75-eb95-47dd-9d86-ede730a1f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fcd3-0570-4eb6-8c73-3383bf528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d5e227a-c4be-4880-9d43-92d53ee75aa6}" ma:internalName="TaxCatchAll" ma:showField="CatchAllData" ma:web="bf07fcd3-0570-4eb6-8c73-3383bf528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ddd5045-8e6e-4030-beb0-41518a8b8ac2" xsi:nil="true"/>
    <lcf76f155ced4ddcb4097134ff3c332f xmlns="6ddd5045-8e6e-4030-beb0-41518a8b8ac2">
      <Terms xmlns="http://schemas.microsoft.com/office/infopath/2007/PartnerControls"/>
    </lcf76f155ced4ddcb4097134ff3c332f>
    <TaxCatchAll xmlns="bf07fcd3-0570-4eb6-8c73-3383bf528940" xsi:nil="true"/>
    <SharedWithUsers xmlns="bf07fcd3-0570-4eb6-8c73-3383bf528940">
      <UserInfo>
        <DisplayName>Samuel Štefan Mahút</DisplayName>
        <AccountId>23</AccountId>
        <AccountType/>
      </UserInfo>
      <UserInfo>
        <DisplayName>Paulína Kováčová</DisplayName>
        <AccountId>17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1525B-7FC9-4518-A9C5-B86A87FD5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d5045-8e6e-4030-beb0-41518a8b8ac2"/>
    <ds:schemaRef ds:uri="bf07fcd3-0570-4eb6-8c73-3383bf528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0E4545-BAD6-469B-9218-C04FA07708F4}">
  <ds:schemaRefs>
    <ds:schemaRef ds:uri="http://schemas.microsoft.com/office/2006/metadata/properties"/>
    <ds:schemaRef ds:uri="http://schemas.microsoft.com/office/infopath/2007/PartnerControls"/>
    <ds:schemaRef ds:uri="6ddd5045-8e6e-4030-beb0-41518a8b8ac2"/>
    <ds:schemaRef ds:uri="bf07fcd3-0570-4eb6-8c73-3383bf528940"/>
  </ds:schemaRefs>
</ds:datastoreItem>
</file>

<file path=customXml/itemProps3.xml><?xml version="1.0" encoding="utf-8"?>
<ds:datastoreItem xmlns:ds="http://schemas.openxmlformats.org/officeDocument/2006/customXml" ds:itemID="{40E5DD19-53CA-4759-8263-5958EF8713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8</vt:i4>
      </vt:variant>
    </vt:vector>
  </HeadingPairs>
  <TitlesOfParts>
    <vt:vector size="36" baseType="lpstr">
      <vt:lpstr>titulná strana</vt:lpstr>
      <vt:lpstr>zoznam tabuliek</vt:lpstr>
      <vt:lpstr>T1 počet študentov</vt:lpstr>
      <vt:lpstr>T1a vývoj počtu študentov</vt:lpstr>
      <vt:lpstr>T2 počet absolventov</vt:lpstr>
      <vt:lpstr>T3a - I.stupeň prijatia</vt:lpstr>
      <vt:lpstr>T3B - II. stupeň prijatia</vt:lpstr>
      <vt:lpstr>T3C - III stupeň prijatia</vt:lpstr>
      <vt:lpstr>T4 štruktúra platiacich</vt:lpstr>
      <vt:lpstr>T5 - úspešnosť štúdia</vt:lpstr>
      <vt:lpstr>T6 mobility študenti</vt:lpstr>
      <vt:lpstr>T7 profesori</vt:lpstr>
      <vt:lpstr>T8 docenti</vt:lpstr>
      <vt:lpstr>T9 výberové konania</vt:lpstr>
      <vt:lpstr>T10 kvalif. štruktúra učiteľov</vt:lpstr>
      <vt:lpstr>T11 mobility zam</vt:lpstr>
      <vt:lpstr>T12 záverečné práce</vt:lpstr>
      <vt:lpstr>T13 publ činnosť</vt:lpstr>
      <vt:lpstr>T14 umel.cinnosť</vt:lpstr>
      <vt:lpstr>T15 štud.program - ŠP</vt:lpstr>
      <vt:lpstr>T16 odňaté ŠP</vt:lpstr>
      <vt:lpstr>17 HI konania</vt:lpstr>
      <vt:lpstr>18 HI odňatie </vt:lpstr>
      <vt:lpstr>T19 Výskumné projekty</vt:lpstr>
      <vt:lpstr>T20 Ostatné (nevýsk.) projekty</vt:lpstr>
      <vt:lpstr>T21 umelecká činnosť</vt:lpstr>
      <vt:lpstr>T22 odoberanie titulov</vt:lpstr>
      <vt:lpstr>skratky</vt:lpstr>
      <vt:lpstr>'17 HI konania'!Oblasť_tlače</vt:lpstr>
      <vt:lpstr>'18 HI odňatie '!Oblasť_tlače</vt:lpstr>
      <vt:lpstr>'T12 záverečné práce'!Oblasť_tlače</vt:lpstr>
      <vt:lpstr>'T20 Ostatné (nevýsk.) projekty'!Oblasť_tlače</vt:lpstr>
      <vt:lpstr>'T22 odoberanie titulov'!Oblasť_tlače</vt:lpstr>
      <vt:lpstr>'T3a - I.stupeň prijatia'!Oblasť_tlače</vt:lpstr>
      <vt:lpstr>'T3C - III stupeň prijatia'!Oblasť_tlače</vt:lpstr>
      <vt:lpstr>'T9 výberové konania'!Oblasť_tlače</vt:lpstr>
    </vt:vector>
  </TitlesOfParts>
  <Manager/>
  <Company>MŠSR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Jurkovič</dc:creator>
  <cp:keywords/>
  <dc:description/>
  <cp:lastModifiedBy>Samuel Štefan Mahút</cp:lastModifiedBy>
  <cp:revision/>
  <dcterms:created xsi:type="dcterms:W3CDTF">2010-01-11T10:19:31Z</dcterms:created>
  <dcterms:modified xsi:type="dcterms:W3CDTF">2024-03-05T11:04:41Z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0x01010008D3419E4DE47D4E897F1F688BA3CB36</vt:lpwstr>
  </property>
  <property fmtid="{D5CDD505-2E9C-101B-9397-08002B2CF9AE}" pid="3" name="MediaServiceImageTags">
    <vt:lpwstr/>
  </property>
</Properties>
</file>