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41" activeTab="0"/>
  </bookViews>
  <sheets>
    <sheet name="Krycí list stavby" sheetId="1" r:id="rId1"/>
    <sheet name="Rekapitulácia" sheetId="2" r:id="rId2"/>
    <sheet name="Kryci_list 22551" sheetId="3" r:id="rId3"/>
    <sheet name="Rekap 22551" sheetId="4" r:id="rId4"/>
    <sheet name="SO 22551" sheetId="5" r:id="rId5"/>
    <sheet name="Kryci_list 22552" sheetId="6" r:id="rId6"/>
    <sheet name="Rekap 22552" sheetId="7" r:id="rId7"/>
    <sheet name="SO 22552" sheetId="8" r:id="rId8"/>
    <sheet name="Kryci_list 22553" sheetId="9" r:id="rId9"/>
    <sheet name="Rekap 22553" sheetId="10" r:id="rId10"/>
    <sheet name="SO 22553" sheetId="11" r:id="rId11"/>
    <sheet name="Kryci_list 22554" sheetId="12" r:id="rId12"/>
    <sheet name="Rekap 22554" sheetId="13" r:id="rId13"/>
    <sheet name="SO 22554" sheetId="14" r:id="rId14"/>
  </sheets>
  <definedNames>
    <definedName name="_xlnm.Print_Titles" localSheetId="3">'Rekap 22551'!$9:$9</definedName>
    <definedName name="_xlnm.Print_Titles" localSheetId="6">'Rekap 22552'!$9:$9</definedName>
    <definedName name="_xlnm.Print_Titles" localSheetId="9">'Rekap 22553'!$9:$9</definedName>
    <definedName name="_xlnm.Print_Titles" localSheetId="12">'Rekap 22554'!$9:$9</definedName>
    <definedName name="_xlnm.Print_Titles" localSheetId="4">'SO 22551'!$8:$8</definedName>
    <definedName name="_xlnm.Print_Titles" localSheetId="7">'SO 22552'!$8:$8</definedName>
    <definedName name="_xlnm.Print_Titles" localSheetId="10">'SO 22553'!$8:$8</definedName>
    <definedName name="_xlnm.Print_Titles" localSheetId="13">'SO 22554'!$8:$8</definedName>
  </definedNames>
  <calcPr fullCalcOnLoad="1"/>
</workbook>
</file>

<file path=xl/sharedStrings.xml><?xml version="1.0" encoding="utf-8"?>
<sst xmlns="http://schemas.openxmlformats.org/spreadsheetml/2006/main" count="2658" uniqueCount="567">
  <si>
    <t>Rekapitulácia rozpočtu</t>
  </si>
  <si>
    <t>Stavba Rekonštrukcia sprchových kútov ŠD Ruža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</si>
  <si>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</si>
  <si>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</si>
  <si>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</si>
  <si>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</si>
  <si>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</si>
  <si>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</si>
  <si>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</si>
  <si>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</si>
  <si>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</si>
  <si>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</si>
  <si>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Rekonštrukcia sociálneho zariadenia - 4.np</t>
  </si>
  <si>
    <t>Rekonštrukcia sociálneho zariadenia - 3.np</t>
  </si>
  <si>
    <t>Rekonštrukcia sociálneho zariadenia - 2.np</t>
  </si>
  <si>
    <t>Rekonštrukcia sociálneho zariadenia - 1.np</t>
  </si>
  <si>
    <t>Krycí list rozpočtu</t>
  </si>
  <si>
    <t>Stavba  Rekonštrukcia sprchových kútov ŠD Ruža</t>
  </si>
  <si>
    <t>Miesto: Plavisko súp. č. 2155, 03</t>
  </si>
  <si>
    <t>Objekt Rekonštrukcia sociálneho zariadenia - 4.np</t>
  </si>
  <si>
    <t xml:space="preserve">Ks: </t>
  </si>
  <si>
    <t>Zákazka: R2020-038</t>
  </si>
  <si>
    <t xml:space="preserve">Spracoval: </t>
  </si>
  <si>
    <t xml:space="preserve">Dňa </t>
  </si>
  <si>
    <t>31. 3. 2020</t>
  </si>
  <si>
    <t>Odberateľ: Katolícka univerzita v Ružomberku, Hrabovská cesta 1A, 034 01 Ružomberok</t>
  </si>
  <si>
    <t>Projektant: Ing.arch. Juraj Šramek, Ružomberok</t>
  </si>
  <si>
    <t>Dodávateľ: Víťaz výberového konania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</si>
  <si>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</si>
  <si>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</si>
  <si>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</si>
  <si>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</si>
  <si>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</si>
  <si>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</si>
  <si>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</si>
  <si>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</si>
  <si>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</si>
  <si>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</si>
  <si>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</si>
  <si>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</si>
  <si>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</si>
  <si>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</si>
  <si>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</si>
  <si>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</si>
  <si>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</si>
  <si>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</si>
  <si>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</si>
  <si>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</si>
  <si>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</si>
  <si>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</si>
  <si>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</si>
  <si>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</si>
  <si>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</si>
  <si>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</si>
  <si>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</si>
  <si>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</si>
  <si>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</si>
  <si>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</si>
  <si>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</si>
  <si>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</si>
  <si>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</si>
  <si>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</si>
  <si>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</si>
  <si>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</si>
  <si>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</si>
  <si>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</si>
  <si>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</si>
  <si>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</si>
  <si>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31. 3. 2020</t>
  </si>
  <si>
    <t>Prehľad rozpočtových nákladov</t>
  </si>
  <si>
    <t>Práce HSV</t>
  </si>
  <si>
    <t>ZVISLÉ KONŠTRUKCIE</t>
  </si>
  <si>
    <t>POVRCHOVÉ ÚPRAVY</t>
  </si>
  <si>
    <t>OSTATNÉ PRÁCE</t>
  </si>
  <si>
    <t>PRESUNY HMÔT</t>
  </si>
  <si>
    <t>Práce PSV</t>
  </si>
  <si>
    <t>IZOLÁCIE PROTI VODE A VLHKOSTI</t>
  </si>
  <si>
    <t>IZOLÁCIE TEPELNÉ BEŽNÝCH STAVEBNÝCH KONŠTRUKCIÍ</t>
  </si>
  <si>
    <t>ZTI - VNÚTORNA KANALIZÁCIA</t>
  </si>
  <si>
    <t>ZTI - VNÚTORNÝ VODOVOD</t>
  </si>
  <si>
    <t>ZTI - ZARIAĎOVACIE PREDMETY</t>
  </si>
  <si>
    <t>ÚSTREDNÉ VYKUROVANIE - VYKUROVACIE TELESÁ</t>
  </si>
  <si>
    <t>PODLAHY A DLAŽBY KERAMICKÉ</t>
  </si>
  <si>
    <t>OBKLADY KERAMICKÉ</t>
  </si>
  <si>
    <t>NÁTERY</t>
  </si>
  <si>
    <t>MAĽBY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</si>
  <si>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</si>
  <si>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</si>
  <si>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</si>
  <si>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</si>
  <si>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</si>
  <si>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</si>
  <si>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</si>
  <si>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</si>
  <si>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</si>
  <si>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</si>
  <si>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</si>
  <si>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</si>
  <si>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</si>
  <si>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</si>
  <si>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>Zákazka  Rekonštrukcia sprchových kútov ŠD Ruža</t>
  </si>
  <si>
    <t xml:space="preserve"> 11/A 1</t>
  </si>
  <si>
    <t xml:space="preserve"> 346244355</t>
  </si>
  <si>
    <t>Obmurovka kúpelňových vaní a vaničiek  plôch rovných z tvárnic YTONG a malty, hrúbky 100 mm</t>
  </si>
  <si>
    <t>m2</t>
  </si>
  <si>
    <t>"A-4.np 7x</t>
  </si>
  <si>
    <t>((1.00+0.80)*0.25)*7</t>
  </si>
  <si>
    <t>"B-1x</t>
  </si>
  <si>
    <t>(1.0+0.75)*0.25</t>
  </si>
  <si>
    <t xml:space="preserve"> 612465111</t>
  </si>
  <si>
    <t>Príprava podkladu, prednástrek BAUMIT,pod omietky vnút.stien,miešanie strojne,nanášanie ručne hr.2 mm</t>
  </si>
  <si>
    <t>"A-4.np-7x</t>
  </si>
  <si>
    <t>120.946</t>
  </si>
  <si>
    <t>16.356</t>
  </si>
  <si>
    <t xml:space="preserve"> 612465134</t>
  </si>
  <si>
    <t>Vnútorná omietka stien BAUMIT, vápennocementová,miešanie strojne,nanášanie ručne,jadrová ľahká 1 cm</t>
  </si>
  <si>
    <t>M2</t>
  </si>
  <si>
    <t>"A, B-4.np</t>
  </si>
  <si>
    <t>137.302</t>
  </si>
  <si>
    <t xml:space="preserve"> 612465138</t>
  </si>
  <si>
    <t>Vnútorná omietka stien BAUMIT, vápenná biela,jemná štuková,miešanie strojne,nanášanie ručne hr.4 mm</t>
  </si>
  <si>
    <t>"A-B - 4.np-7x</t>
  </si>
  <si>
    <t>"    odpoč.ker.obkl.</t>
  </si>
  <si>
    <t>-125.922</t>
  </si>
  <si>
    <t xml:space="preserve"> 612481119</t>
  </si>
  <si>
    <t>Potiahnutie vnútorných stien, sklotextílnou mriežkou</t>
  </si>
  <si>
    <t>"A-4.np -7x steny</t>
  </si>
  <si>
    <t>((1.75+1.80)*2*2.60-(0.60*1.97))*7</t>
  </si>
  <si>
    <t>(2.0+1.60)*2*2.60-(0.60*1.97)*2</t>
  </si>
  <si>
    <t xml:space="preserve"> 631315711</t>
  </si>
  <si>
    <t>Mazanina z betónu prostého tr.C 25/30 hr.nad 120 do 240 mm</t>
  </si>
  <si>
    <t>m3</t>
  </si>
  <si>
    <t>((0.80*1.0*(0.15+0.175)/2))*7</t>
  </si>
  <si>
    <t>((0.75*0.90*(0.15+0.175)/2))</t>
  </si>
  <si>
    <t xml:space="preserve"> 631319175</t>
  </si>
  <si>
    <t>Príplatok za strhnutie povrchu mazaniny latou pre hr. obidvoch vrstiev mazaniny nad 120 do 240 mm</t>
  </si>
  <si>
    <t xml:space="preserve"> 631362402</t>
  </si>
  <si>
    <t>Výstuž mazanín z betónov (z kameniva) a z ľahkých betónov, zo zváraných sietí KARI, priemer drôtu 4/4 mm, veľkosť oka 150x150 mm</t>
  </si>
  <si>
    <t>(1.0*0.80)*7</t>
  </si>
  <si>
    <t>(0.85*1.0)</t>
  </si>
  <si>
    <t>R/R 0</t>
  </si>
  <si>
    <t xml:space="preserve"> 612465251</t>
  </si>
  <si>
    <t>Penetračný náter stien a stropov Knauf Grundier Mittell</t>
  </si>
  <si>
    <t xml:space="preserve">  3/A 1</t>
  </si>
  <si>
    <t xml:space="preserve"> 941955001</t>
  </si>
  <si>
    <t>Lešenie ľahké pracovné pomocné, s výškou lešeňovej podlahy do 1,20 m</t>
  </si>
  <si>
    <t>"A,B-4.np</t>
  </si>
  <si>
    <t>23.135</t>
  </si>
  <si>
    <t xml:space="preserve"> 13/B 1</t>
  </si>
  <si>
    <t xml:space="preserve"> 962031132</t>
  </si>
  <si>
    <t>Búranie priečok z tehál pálených, plných alebo dutých hr. do 150 mm,  -0,19600t</t>
  </si>
  <si>
    <t>"A-4.np-podmurovka vaničky</t>
  </si>
  <si>
    <t>((0.90+0.80)*2*0.15)*7</t>
  </si>
  <si>
    <t>((0.90+0.80)*2*0.15)</t>
  </si>
  <si>
    <t xml:space="preserve"> 965081712</t>
  </si>
  <si>
    <t>Búranie dlažieb, bez podklad. lôžka z xylolit., alebo keramických dlaždíc hr. do 10 mm,  -0,02000t</t>
  </si>
  <si>
    <t>(1.75*1.80-(0.90*0.90+0.60*0.70))*7</t>
  </si>
  <si>
    <t>(2.0*1.60-0.60*0.65)</t>
  </si>
  <si>
    <t xml:space="preserve"> 978059511</t>
  </si>
  <si>
    <t>Odsekanie a odobratie stien z obkladačiek vnútorných do 2 m2,  -0,06800t</t>
  </si>
  <si>
    <t>((1.75+1.80)*2*2.40-(0.60*1.97))*7</t>
  </si>
  <si>
    <t>(2.0+1.60)*2*2.40-(0.60*1.97)*2</t>
  </si>
  <si>
    <t xml:space="preserve"> 979011111</t>
  </si>
  <si>
    <t>Zvislá doprava sutiny a vybúraných hmôt za prvé podlažie nad alebo pod základným podlažím</t>
  </si>
  <si>
    <t>t</t>
  </si>
  <si>
    <t xml:space="preserve"> 979011121</t>
  </si>
  <si>
    <t>Zvislá doprava sutiny a vybúraných hmôt za každé ďalšie podlažie</t>
  </si>
  <si>
    <t>10.704*3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</si>
  <si>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</si>
  <si>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</si>
  <si>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</si>
  <si>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</si>
  <si>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</si>
  <si>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</si>
  <si>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</si>
  <si>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</si>
  <si>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>10.704*8</t>
  </si>
  <si>
    <t xml:space="preserve"> 979089002</t>
  </si>
  <si>
    <t>Poplatok za skládku odpadov zo stavieb a demolácií - betón, tehly, obkladačky, dlaždice, keramika kategórie "O" - ostatné 17 01 ..</t>
  </si>
  <si>
    <t xml:space="preserve"> 978015291</t>
  </si>
  <si>
    <t>Záseky do pôvodnej omietky stropov a stien</t>
  </si>
  <si>
    <t>"A-4.np steny -7x</t>
  </si>
  <si>
    <t>"B-1x-steny</t>
  </si>
  <si>
    <t>(2.0+1.60)*2*2.60</t>
  </si>
  <si>
    <t>R/RE</t>
  </si>
  <si>
    <t xml:space="preserve"> 931961114</t>
  </si>
  <si>
    <t>Očistenie a prebrúsenie betónových podkladov</t>
  </si>
  <si>
    <t>"A-P1,2-7x</t>
  </si>
  <si>
    <t>((1.75*1.80)-(0.60*0.70))*7</t>
  </si>
  <si>
    <t xml:space="preserve"> 14/C 1</t>
  </si>
  <si>
    <t xml:space="preserve"> 999281111</t>
  </si>
  <si>
    <t>Presun hmôt pre opravy a údržbu objektov vrátane vonkajších plášťov výšky do 25 m</t>
  </si>
  <si>
    <t>711/A 1</t>
  </si>
  <si>
    <t xml:space="preserve"> 711761621</t>
  </si>
  <si>
    <t xml:space="preserve">Zhotovenie detailov dilatačných škár </t>
  </si>
  <si>
    <t>m</t>
  </si>
  <si>
    <t>((1.75+1.80)*2-0.60+(0.80+1.0))*7</t>
  </si>
  <si>
    <t>"B-1x-kúpelňa</t>
  </si>
  <si>
    <t>(2.0+1.60)*2-0.60*2</t>
  </si>
  <si>
    <t xml:space="preserve"> 998711203</t>
  </si>
  <si>
    <t>Presun hmôt pre izoláciu proti vode v objektoch výšky nad 12 do 60 m</t>
  </si>
  <si>
    <t xml:space="preserve"> %</t>
  </si>
  <si>
    <t xml:space="preserve"> 711111125</t>
  </si>
  <si>
    <t xml:space="preserve">Tekutá hydroizolácia dvojvrstvová ( napr.FLEXDICHT) hr. 2-6 mm - vodorovná - dodávka a montáž </t>
  </si>
  <si>
    <t>"A-4.np-7x-podl. P1, P2</t>
  </si>
  <si>
    <t>((1.75*1.80-0.60*0.70)*7)</t>
  </si>
  <si>
    <t>"B-4.np</t>
  </si>
  <si>
    <t xml:space="preserve"> 711111126</t>
  </si>
  <si>
    <t>Tekutá hydroizolácia dvojvrstvová ( napr.FLEXDICHT) hr. 2-6 mm - zvislá - dodávka a montáž</t>
  </si>
  <si>
    <t>"A-4.np -S1,S2  -7x</t>
  </si>
  <si>
    <t>((1.75+1.80)*2*2.40-0.60*1.97)*7</t>
  </si>
  <si>
    <t>((2.0+1.60)*2*2.40-(0.60*1.97)*2)</t>
  </si>
  <si>
    <t>S/S20</t>
  </si>
  <si>
    <t xml:space="preserve"> 2353201300</t>
  </si>
  <si>
    <t>Stierkové izolácie ASO Dichtband 2000-S, tesniaca páska š.12 cm, - SCHOMBURG</t>
  </si>
  <si>
    <t>"A, B-4.np-7+1x</t>
  </si>
  <si>
    <t>64.10*1.10</t>
  </si>
  <si>
    <t>713/A 1</t>
  </si>
  <si>
    <t xml:space="preserve"> 713121111</t>
  </si>
  <si>
    <t>Montáž tepelnej izolácie  pásmi podláh, jednovrstvová</t>
  </si>
  <si>
    <t>"A-P2 box -4.np-7x</t>
  </si>
  <si>
    <t>(0.80*1.0)*7</t>
  </si>
  <si>
    <t>713/A 5</t>
  </si>
  <si>
    <t xml:space="preserve"> 998713203</t>
  </si>
  <si>
    <t>Presun hmôt pre izolácie tepelné v objektoch výšky nad 12 m do 24 m</t>
  </si>
  <si>
    <t xml:space="preserve"> 2837650030</t>
  </si>
  <si>
    <t>ISOVER Extrud polystyrén  Styrodur 2800 C hrúbka 50mm</t>
  </si>
  <si>
    <t>"P2</t>
  </si>
  <si>
    <t>6.45*1.20</t>
  </si>
  <si>
    <t>721/A 1</t>
  </si>
  <si>
    <t xml:space="preserve"> 998721203</t>
  </si>
  <si>
    <t>Presun hmôt pre vnútornú kanalizáciu v objektoch výšky nad 12 do 24 m</t>
  </si>
  <si>
    <t>721/C 1</t>
  </si>
  <si>
    <t xml:space="preserve"> 721100911</t>
  </si>
  <si>
    <t>Oprava potrubia hrdlového zazátkovanie hrdla kanalizačného potrubia</t>
  </si>
  <si>
    <t>kus</t>
  </si>
  <si>
    <t>"WC</t>
  </si>
  <si>
    <t>3</t>
  </si>
  <si>
    <t xml:space="preserve"> 721170963</t>
  </si>
  <si>
    <t>Oprava PVC potrubia odpadového - prepojenie existujúceho potrubia  dod D 75 s odpadom</t>
  </si>
  <si>
    <t>"A-4.np -7x- sprcha, umyvadlo, WC</t>
  </si>
  <si>
    <t>7+7+1+1+1</t>
  </si>
  <si>
    <t>(1+1)</t>
  </si>
  <si>
    <t xml:space="preserve"> 721300932</t>
  </si>
  <si>
    <t>Prečistenie kanalizačných šikmých prepojení potrubia do DN 100 pri oprava a údržba vnútornej kanalizácie</t>
  </si>
  <si>
    <t>(1.80+0.40+0.80)*7</t>
  </si>
  <si>
    <t>"B-4.np-1x</t>
  </si>
  <si>
    <t>(2.0+1.30)</t>
  </si>
  <si>
    <t>721/C 2</t>
  </si>
  <si>
    <t xml:space="preserve"> 722130901</t>
  </si>
  <si>
    <t>Oprava vodovodného potrubia závitového zazátkovanie vývodu</t>
  </si>
  <si>
    <t>"A-4.np-7x -umyvadlo, WC</t>
  </si>
  <si>
    <t>7+7+3</t>
  </si>
  <si>
    <t>"B-4.np-1</t>
  </si>
  <si>
    <t>1+1</t>
  </si>
  <si>
    <t>721/A 5</t>
  </si>
  <si>
    <t xml:space="preserve"> 725119210</t>
  </si>
  <si>
    <t>Montáž a dodávka sprchový žlab dl. 700 mm vr.spoj.materiálu</t>
  </si>
  <si>
    <t>ks</t>
  </si>
  <si>
    <t>"4.np</t>
  </si>
  <si>
    <t>7+1</t>
  </si>
  <si>
    <t xml:space="preserve"> 725119307</t>
  </si>
  <si>
    <t>Montáž záchodovej WC misy s rovným, šikmým alebo zvislým  odpadom</t>
  </si>
  <si>
    <t>súb</t>
  </si>
  <si>
    <t xml:space="preserve"> 725829402</t>
  </si>
  <si>
    <t>Montáž batérie umývadlovej stojánkovej, pákovej, senzorovej s prívodom teplej a studenej vody</t>
  </si>
  <si>
    <t xml:space="preserve"> 725849202</t>
  </si>
  <si>
    <t>Montáž batérie sprchovej nástennej</t>
  </si>
  <si>
    <t xml:space="preserve"> 725849206</t>
  </si>
  <si>
    <t>Montáž držiaka sprchy</t>
  </si>
  <si>
    <t xml:space="preserve"> 725869200</t>
  </si>
  <si>
    <t>Montáž zápachovej uzávierky pre umývadlo do D 32</t>
  </si>
  <si>
    <t xml:space="preserve"> 998725203</t>
  </si>
  <si>
    <t>Presun hmôt pre zariaďovacie predmety v objektoch výšky nad 12 do 24 m</t>
  </si>
  <si>
    <t>721/B 5</t>
  </si>
  <si>
    <t xml:space="preserve"> 725110821</t>
  </si>
  <si>
    <t xml:space="preserve">Demontáž záchodov WC splachovacích s nádržkou alebo s tlakovým splachovačom </t>
  </si>
  <si>
    <t xml:space="preserve"> 725240811</t>
  </si>
  <si>
    <t>Demontáž sprchovej kabíny ( zásteny) a misy bez výtokových armatúr kabín,  -0,08800t</t>
  </si>
  <si>
    <t xml:space="preserve"> 725820803</t>
  </si>
  <si>
    <t>Demontáž batérií stojankových do 2 alebo 3 otvorov</t>
  </si>
  <si>
    <t xml:space="preserve"> 725840870</t>
  </si>
  <si>
    <t>Demontáž batérie vaňovej, sprchovej nástennej,  -0,00225t</t>
  </si>
  <si>
    <t xml:space="preserve"> 725860801</t>
  </si>
  <si>
    <t>Demontáž jednoduchej zápachovej uzávierky - sifónu pre umývadlá a práčky</t>
  </si>
  <si>
    <t xml:space="preserve"> 725860803</t>
  </si>
  <si>
    <t xml:space="preserve">Demontáž zápachovej uzávierky - sifónu pre vane a sprchy </t>
  </si>
  <si>
    <t>721/C 5</t>
  </si>
  <si>
    <t xml:space="preserve"> 725210912</t>
  </si>
  <si>
    <t>Odmontovanie umývadla a spätná montáž s 1 ventilom pri oprave</t>
  </si>
  <si>
    <t xml:space="preserve"> 725219404</t>
  </si>
  <si>
    <t xml:space="preserve">Montáž tyčového držiaka závesu </t>
  </si>
  <si>
    <t xml:space="preserve"> 725820300</t>
  </si>
  <si>
    <t>Sprchový záves rozm. 1500/2100 mm - dodávka a montáž</t>
  </si>
  <si>
    <t xml:space="preserve"> ks</t>
  </si>
  <si>
    <t xml:space="preserve"> 725860010</t>
  </si>
  <si>
    <t xml:space="preserve"> Zápachová uzavierka pre sprchu do D 50 štandadná kvalita</t>
  </si>
  <si>
    <t>S/S50</t>
  </si>
  <si>
    <t xml:space="preserve"> 551050092801</t>
  </si>
  <si>
    <t>Umývadlová zápachová uzávierka, d 32, G1/4, biela</t>
  </si>
  <si>
    <t xml:space="preserve">KUS   </t>
  </si>
  <si>
    <t xml:space="preserve"> 5514360800</t>
  </si>
  <si>
    <t>Umývadlová batéria s odtokovou súpravou ( KLUDI)</t>
  </si>
  <si>
    <t xml:space="preserve"> 5514513100</t>
  </si>
  <si>
    <t>Batéria sprchová mosadzná s ručnou sprchou TU 8120 XPS 1/2"x 100 mm</t>
  </si>
  <si>
    <t xml:space="preserve"> 5514678360</t>
  </si>
  <si>
    <t xml:space="preserve">Nástenný tyčový držiak sprch. závesu  dl. 1,60  </t>
  </si>
  <si>
    <t xml:space="preserve"> 5514679570</t>
  </si>
  <si>
    <t xml:space="preserve">Nástenný sprchový držiak </t>
  </si>
  <si>
    <t>S/S90</t>
  </si>
  <si>
    <t xml:space="preserve"> 6424310553</t>
  </si>
  <si>
    <t>WC kombinované odpad univerzálny s dvojitým splachovaním, 3/6 L</t>
  </si>
  <si>
    <t>731/A 5</t>
  </si>
  <si>
    <t xml:space="preserve"> 998735203</t>
  </si>
  <si>
    <t>Presun hmôt pre vykurovacie telesá ÚK v objektoch do výšky 24 m</t>
  </si>
  <si>
    <t>731/B 5</t>
  </si>
  <si>
    <t xml:space="preserve"> 735151821</t>
  </si>
  <si>
    <t>Demontáž vykurovacieho telesa panelového dvojradového stavebnej dľžky do 1500 mm,  -0,02493t</t>
  </si>
  <si>
    <t>"4.np-7+1x</t>
  </si>
  <si>
    <t>731/C 5</t>
  </si>
  <si>
    <t xml:space="preserve"> 735191905</t>
  </si>
  <si>
    <t>Ostatné opravy vykurovacích telies, odvzdušnenie telesa</t>
  </si>
  <si>
    <t xml:space="preserve"> 735191910</t>
  </si>
  <si>
    <t>Napustenie vody do vykurovacieho systému vrátane potrubia o v. pl. vykurovacích telies</t>
  </si>
  <si>
    <t>(1.50*0.65*4)*7</t>
  </si>
  <si>
    <t>(1.50*0.65*4)</t>
  </si>
  <si>
    <t xml:space="preserve"> 735192923</t>
  </si>
  <si>
    <t>Spätná montáž vykurovacích telies panelových dvojrádových do 1500 mm po oprave</t>
  </si>
  <si>
    <t>771/A 1</t>
  </si>
  <si>
    <t xml:space="preserve"> 771589795</t>
  </si>
  <si>
    <t>Príplatok k cene za škárovanie  podláh kladených do tmelu</t>
  </si>
  <si>
    <t xml:space="preserve"> 998771203</t>
  </si>
  <si>
    <t>Presun hmôt pre podlahy z dlaždíc v objektoch výšky nad l2 do 24 m</t>
  </si>
  <si>
    <t>773/A 2</t>
  </si>
  <si>
    <t xml:space="preserve"> 777611011</t>
  </si>
  <si>
    <t>Náter penetračný a očistenie betónovej podlahy</t>
  </si>
  <si>
    <t>775/A 2</t>
  </si>
  <si>
    <t xml:space="preserve"> 776691102</t>
  </si>
  <si>
    <t>Vyrovnanie podkladu samonivelizačnou stierkou (NIBOPLANS S  hr.3-8mm)</t>
  </si>
  <si>
    <t xml:space="preserve"> 771415004</t>
  </si>
  <si>
    <t>Montáž podláh z dlaždíc keramických -  zarezanie jedného radu obkladačiek alebo dlaždíc</t>
  </si>
  <si>
    <t>"A-P2-stienka vaničky-4.np-7x</t>
  </si>
  <si>
    <t>((1.0+0.80)*2)*7</t>
  </si>
  <si>
    <t>(0.90+0.80)</t>
  </si>
  <si>
    <t xml:space="preserve"> 771559791</t>
  </si>
  <si>
    <t>Montáž podlahy z keramických dlaždíc hladkých protišmykových alebo reliéfovaných  v obmedzenom priestore do tmelu</t>
  </si>
  <si>
    <t>"A-P1,2-4.np-7x</t>
  </si>
  <si>
    <t>((1.75*1.80-0.60*0.70)+(1.0+0.80)*0.05+(1.0*0.25))*7</t>
  </si>
  <si>
    <t>"B-1x -kupeľňa+WC</t>
  </si>
  <si>
    <t>(2.0*1.60-0.60*0.65)+(1.0+0.75)*0.05+(1.0*0.25)</t>
  </si>
  <si>
    <t xml:space="preserve"> 2353205300</t>
  </si>
  <si>
    <t>Penetračný náter podkladu NIBOGRUND G17</t>
  </si>
  <si>
    <t>kg</t>
  </si>
  <si>
    <t>"A, B -7+1x</t>
  </si>
  <si>
    <t>24.637*0.10</t>
  </si>
  <si>
    <t xml:space="preserve"> 2353206300</t>
  </si>
  <si>
    <t>Špárovacia hmota Special Fuge (Unipox 842-849) - 0,40kg/m2</t>
  </si>
  <si>
    <t>24.637*0.40</t>
  </si>
  <si>
    <t xml:space="preserve"> 2353206500</t>
  </si>
  <si>
    <t>Stierkové izolácie - systémové lepidlo na obklady a dlažby " ARDALITH FLEX",  spotreba: min.1,5kg/m2</t>
  </si>
  <si>
    <t>"A, B-P1,2</t>
  </si>
  <si>
    <t>24.637*1.50</t>
  </si>
  <si>
    <t>S/S70</t>
  </si>
  <si>
    <t xml:space="preserve"> 5976457000</t>
  </si>
  <si>
    <t>Dlaždice keramické GRES s protišmykovým povrchom líca úprava 1 A hr.10 mm</t>
  </si>
  <si>
    <t>24.637*1.02</t>
  </si>
  <si>
    <t>771/A 2</t>
  </si>
  <si>
    <t xml:space="preserve"> 781415014</t>
  </si>
  <si>
    <t>Montáž obkladov vnútor. stien z obkladačiek pórov. alebo opakných kladených do tmelu "Ardalith Flex"</t>
  </si>
  <si>
    <t xml:space="preserve"> 998781203</t>
  </si>
  <si>
    <t>Presun hmôt pre obklady keramické v objektoch výšky nad 12 do 24 m</t>
  </si>
  <si>
    <t xml:space="preserve"> 781419705</t>
  </si>
  <si>
    <t>Montáž obkladov vnútor. stien  - Príplatok za škárovanie bielym cementom</t>
  </si>
  <si>
    <t>125.922</t>
  </si>
  <si>
    <t>P/PC</t>
  </si>
  <si>
    <t xml:space="preserve"> 5976510002</t>
  </si>
  <si>
    <t>Obklad keramický ( vzor a tvar, výber investora) vr. špárov. hmoty</t>
  </si>
  <si>
    <t>"A-4.np -7x</t>
  </si>
  <si>
    <t>(15.858*1.02)*7</t>
  </si>
  <si>
    <t>14.916*1.02</t>
  </si>
  <si>
    <t xml:space="preserve">Stierkové izolácie Flexfuge Special -špárovacia malta </t>
  </si>
  <si>
    <t>(125.922*0.40)</t>
  </si>
  <si>
    <t>125.922*1.50</t>
  </si>
  <si>
    <t>783/A 1</t>
  </si>
  <si>
    <t xml:space="preserve"> 783323330</t>
  </si>
  <si>
    <t>Náter oceľového radiátora doskového syntetický na vzduchu schnúci dvojnásobný 2x s emailovaním</t>
  </si>
  <si>
    <t>31.20</t>
  </si>
  <si>
    <t xml:space="preserve"> 783323730</t>
  </si>
  <si>
    <t>Náter oceľového radiátora doskového syntetický na vzduchu schnúci základný</t>
  </si>
  <si>
    <t>783/B 1</t>
  </si>
  <si>
    <t xml:space="preserve"> 783902811</t>
  </si>
  <si>
    <t>Ostatné práce odstránenie starých náterov odstraňovačom náterov s odmastením</t>
  </si>
  <si>
    <t>784/A 1</t>
  </si>
  <si>
    <t xml:space="preserve"> 784410151</t>
  </si>
  <si>
    <t>Penetrovanie jednonásobné jemnozrnných podkladov v miestnosti výšky do 3,8 m</t>
  </si>
  <si>
    <t>"A,B-4.np  (strop+ steny)</t>
  </si>
  <si>
    <t>21.92+11.38</t>
  </si>
  <si>
    <t xml:space="preserve"> 784410523</t>
  </si>
  <si>
    <t>Prebrúsenie a oprášenie jemnozrnných povrchov stien a stropov v miestnostiach a schodisku výšky do 3,8 m</t>
  </si>
  <si>
    <t>"A,B - 4.np - strop</t>
  </si>
  <si>
    <t>21.92</t>
  </si>
  <si>
    <t xml:space="preserve"> 784410651</t>
  </si>
  <si>
    <t>Vyrovnanie nerovností a trhlín na povrchu jemnozrnom do 3,8 m</t>
  </si>
  <si>
    <t>"A,B - 4.np -strop</t>
  </si>
  <si>
    <t xml:space="preserve"> 784452271</t>
  </si>
  <si>
    <t>Maľby z maliarskych zmesí tekutých Primalex Fortissimo, jednofarebné dvojnás. výšky do 3,80 m</t>
  </si>
  <si>
    <t xml:space="preserve">"A,B - 4.np </t>
  </si>
  <si>
    <t>33.30</t>
  </si>
  <si>
    <t>921/M21</t>
  </si>
  <si>
    <t xml:space="preserve"> 210140502</t>
  </si>
  <si>
    <t>Montáž demontovaných svietidiel -  svietidlo vrátane žiaroviek a zapojenia MSD, MSDj nad zrkadlo</t>
  </si>
  <si>
    <t xml:space="preserve"> 2101405R1</t>
  </si>
  <si>
    <t>Demontáž svietidiel nástenných a stropných</t>
  </si>
  <si>
    <t xml:space="preserve"> 210200006</t>
  </si>
  <si>
    <t>Montáž demontovaných svietidiel - Svietidlo interierové stropne,</t>
  </si>
  <si>
    <t>Objekt Rekonštrukcia sociálneho zariadenia - 3.np</t>
  </si>
  <si>
    <t>"A-3.np 7x</t>
  </si>
  <si>
    <t>"A-3.np-7x</t>
  </si>
  <si>
    <t>"A, B-3.np</t>
  </si>
  <si>
    <t>"A-B - 3.np-7x</t>
  </si>
  <si>
    <t xml:space="preserve"> </t>
  </si>
  <si>
    <t>"A-3.np -7x steny</t>
  </si>
  <si>
    <t>"A,B-3.np</t>
  </si>
  <si>
    <t>"A-3.np-podmurovka vaničky</t>
  </si>
  <si>
    <t>10.704*2</t>
  </si>
  <si>
    <t>"A-3.np steny -7x</t>
  </si>
  <si>
    <t>"A-3.np-7x-podl. P1, P2</t>
  </si>
  <si>
    <t>"A-3.np -S1,S2  -7x</t>
  </si>
  <si>
    <t>"A, B-3.np-7+1x</t>
  </si>
  <si>
    <t>"A-P2 box -3.np-7x</t>
  </si>
  <si>
    <t>"A-3.np -7x- sprcha, umyvadlo, WC</t>
  </si>
  <si>
    <t>"B-3.np</t>
  </si>
  <si>
    <t>"B-3.np-1x</t>
  </si>
  <si>
    <t>"A-3.np-7x -umyvadlo, WC, sprcha</t>
  </si>
  <si>
    <t>"B-3.np-1</t>
  </si>
  <si>
    <t>Montáž a dodávka sprchový žlab dl. 700 mm vr. spoj. materiálu</t>
  </si>
  <si>
    <t>"3.np</t>
  </si>
  <si>
    <t>"3.np-7+1x</t>
  </si>
  <si>
    <t>"A-P2-stienka vaničky-3.np-7x</t>
  </si>
  <si>
    <t>"A-P1,2-3.np-7x</t>
  </si>
  <si>
    <t>"A-3.np -7x</t>
  </si>
  <si>
    <t>"A,B-3.np  (strop+ steny)</t>
  </si>
  <si>
    <t>"A,B - 3.np - strop</t>
  </si>
  <si>
    <t>"A,B - 3.np -strop</t>
  </si>
  <si>
    <t xml:space="preserve">"A,B - 3.np </t>
  </si>
  <si>
    <t>23.135+12.28</t>
  </si>
  <si>
    <t>Objekt Rekonštrukcia sociálneho zariadenia - 2.np</t>
  </si>
  <si>
    <t>"A-2.np 7x</t>
  </si>
  <si>
    <t xml:space="preserve"> 611461115</t>
  </si>
  <si>
    <t>Príprava podkladu, prednástrek BAUMIT-Betonkontakt,pod omietky stropov,zvýšenie priľnavosti náterom</t>
  </si>
  <si>
    <t>"A-2.np-7x</t>
  </si>
  <si>
    <t>(1.75*1.80-0.60*0.70)*7</t>
  </si>
  <si>
    <t>"B-1x-kupelňa</t>
  </si>
  <si>
    <t xml:space="preserve"> 611461235</t>
  </si>
  <si>
    <t>Baumit Vnútorná omietka vápennocementová jadrová strojová stropov, miešanie v miešačke, ručné nanášanie, hrúbka 8 mm</t>
  </si>
  <si>
    <t xml:space="preserve"> 611461242</t>
  </si>
  <si>
    <t xml:space="preserve">Baumit Vnútorná jemná vápennocementová omietka  stropov, miešanie v miešačke, nanášanie ručné, hrúbka 4 mm      </t>
  </si>
  <si>
    <t>"A, B-2.np</t>
  </si>
  <si>
    <t>"A-B - 2.np-7x</t>
  </si>
  <si>
    <t>"A-2.np -7x steny</t>
  </si>
  <si>
    <t>"stropy</t>
  </si>
  <si>
    <t xml:space="preserve"> 611481119</t>
  </si>
  <si>
    <t>Potiahnutie vnútorných stropov sklotextilnou mriežkou</t>
  </si>
  <si>
    <t>"A-2.np-7x-strop</t>
  </si>
  <si>
    <t>2.73*7</t>
  </si>
  <si>
    <t>"A,B-2.np</t>
  </si>
  <si>
    <t>"A-2.np-podmurovka vaničky</t>
  </si>
  <si>
    <t>10.71*8</t>
  </si>
  <si>
    <t>"A-2.np (steny, strop)-7x</t>
  </si>
  <si>
    <t>((1.75+1.80)*2*2.60-(0.60*1.97))*7+(1.75*1.80-0.60*0.70)*7</t>
  </si>
  <si>
    <t>"         strop</t>
  </si>
  <si>
    <t>"A-2.np-7x-podl. P1, P2</t>
  </si>
  <si>
    <t xml:space="preserve">"        strop S3  - 7x  </t>
  </si>
  <si>
    <t>19.11</t>
  </si>
  <si>
    <t>"B-2.np</t>
  </si>
  <si>
    <t>"A-2.np -S1,S2 -7x</t>
  </si>
  <si>
    <t>"A, B-2.np-7+1x</t>
  </si>
  <si>
    <t>"A-P2 box -2.np-7x</t>
  </si>
  <si>
    <t>1*3</t>
  </si>
  <si>
    <t>"A-2.np - sprcha, umyvadlo,WC</t>
  </si>
  <si>
    <t>(7+7+3)</t>
  </si>
  <si>
    <t>"B-2.np-sprcha, umyvadlo</t>
  </si>
  <si>
    <t>"B-2.np-1x</t>
  </si>
  <si>
    <t>"A-2.np-7x -umyvadlo, WC,sprcha</t>
  </si>
  <si>
    <t>(7+3+7)</t>
  </si>
  <si>
    <t>"B-2.np-1</t>
  </si>
  <si>
    <t>Montáž a dodávka sprchový žlab dl. 700 mm vr. spoj.materiálu</t>
  </si>
  <si>
    <t>"2.np</t>
  </si>
  <si>
    <t>"2.np-7+1x</t>
  </si>
  <si>
    <t>"A-P2-stienka vaničky-2.np-7x</t>
  </si>
  <si>
    <t>"A-P1,2-2.np-7x</t>
  </si>
  <si>
    <t>21.92*0.10</t>
  </si>
  <si>
    <t>"A-2.np -7x</t>
  </si>
  <si>
    <t>"A,B-2.np (steny+strop)</t>
  </si>
  <si>
    <t>Maľby z maliarskych zmesí tekutých Primalex Fortissimo jednofarebné dvojnás. výšky do 3,80 m</t>
  </si>
  <si>
    <t>Objekt Rekonštrukcia sociálneho zariadenia - 1.np</t>
  </si>
  <si>
    <t>"1.np 2x</t>
  </si>
  <si>
    <t>((1.00+0.80)*0.25)*2</t>
  </si>
  <si>
    <t>"A-1.np-2x</t>
  </si>
  <si>
    <t>(1.75*1.80-0.60*0.70)*2</t>
  </si>
  <si>
    <t>43.786</t>
  </si>
  <si>
    <t>-31.716</t>
  </si>
  <si>
    <t>"A-1.np -2x steny</t>
  </si>
  <si>
    <t>((1.75+1.80)*2*3.25-(0.60*1.97))*2</t>
  </si>
  <si>
    <t>"1.np-2x</t>
  </si>
  <si>
    <t>((0.80*1.0*(0.15+0.175)/2))*2</t>
  </si>
  <si>
    <t>(1.0*0.80)*2</t>
  </si>
  <si>
    <t>43.786+(1.75*1.80-0.60*0.70)*2</t>
  </si>
  <si>
    <t>"A-1.np-2x-strop</t>
  </si>
  <si>
    <t>2.73*2</t>
  </si>
  <si>
    <t xml:space="preserve"> 941955002</t>
  </si>
  <si>
    <t>Lešenie ľahké pracovné pomocné, s výškou lešeňovej podlahy nad 1,20 do 1,90 m</t>
  </si>
  <si>
    <t>"A-1.np ( v.stropu 3,25m)</t>
  </si>
  <si>
    <t>5.46</t>
  </si>
  <si>
    <t>"A-1.np-podmurovka vaničky</t>
  </si>
  <si>
    <t>((0.90+0.80)*2*0.15)*2</t>
  </si>
  <si>
    <t>(1.75*1.80-(0.90*0.90+0.60*0.70))*2</t>
  </si>
  <si>
    <t>((1.75+1.80)*2*2.40-(0.60*1.97))*2</t>
  </si>
  <si>
    <t>2.67*8</t>
  </si>
  <si>
    <t>"A-1.np (steny, strop)-2x</t>
  </si>
  <si>
    <t>((1.75+1.80)*2*3.25-(0.60*1.97))*2+(1.75*1.80-0.60*0.70)*2</t>
  </si>
  <si>
    <t>"A-P1,2-2x</t>
  </si>
  <si>
    <t>((1.75*1.80)-(0.60*0.70))*2</t>
  </si>
  <si>
    <t>((1.75+1.80)*2-0.60+(0.80+1.0))*2</t>
  </si>
  <si>
    <t>"A-1.np-2x-podl. P1, P2</t>
  </si>
  <si>
    <t>((1.75*1.80-0.60*0.70)*2)</t>
  </si>
  <si>
    <t xml:space="preserve">"        strop S3 - 2x  </t>
  </si>
  <si>
    <t>"A-1.np -S1,S2 (1.vrstva) -2x</t>
  </si>
  <si>
    <t>((1.75+1.80)*2*2.40-0.60*1.97)*2</t>
  </si>
  <si>
    <t>(16.60*1.10)*2</t>
  </si>
  <si>
    <t>"P2 box -1.np-2x</t>
  </si>
  <si>
    <t>(0.80*1.0)*2</t>
  </si>
  <si>
    <t>1.60*1.20</t>
  </si>
  <si>
    <t>1</t>
  </si>
  <si>
    <t>"A-1.np -2x- sprcha(žlab), umyvadlo, WC</t>
  </si>
  <si>
    <t>(2+2+1)</t>
  </si>
  <si>
    <t>(1.80+0.40+0.80)*2</t>
  </si>
  <si>
    <t>"A-1.np-2x -umyvadlo, WC</t>
  </si>
  <si>
    <t>(1+1)*2</t>
  </si>
  <si>
    <t>"1.np</t>
  </si>
  <si>
    <t>2</t>
  </si>
  <si>
    <t>(1.50*0.65*4)*2</t>
  </si>
  <si>
    <t>"P2-stienka vaničky-1.np-2x</t>
  </si>
  <si>
    <t>((1.0+0.80)*2)*2</t>
  </si>
  <si>
    <t>"A-P1,2-1.np-2x</t>
  </si>
  <si>
    <t>((1.75*1.80-0.60*0.70)+(1.0+0.80)*0.05+(1.0*0.25))*2</t>
  </si>
  <si>
    <t>"A-2x</t>
  </si>
  <si>
    <t>5.46*0.10</t>
  </si>
  <si>
    <t>6.14*0.40</t>
  </si>
  <si>
    <t>"A-P1,2</t>
  </si>
  <si>
    <t>6.14*1.50</t>
  </si>
  <si>
    <t>6.14*1.02</t>
  </si>
  <si>
    <t>15.858*2</t>
  </si>
  <si>
    <t>"A-1.np -2x</t>
  </si>
  <si>
    <t>(15.858*1.02)*2</t>
  </si>
  <si>
    <t>(15.858*0.40)*2</t>
  </si>
  <si>
    <t>31.716*1.50</t>
  </si>
  <si>
    <t>3.90*2</t>
  </si>
  <si>
    <t>"A-1.np-2x (steny+strop)</t>
  </si>
  <si>
    <t>12.070+5.46</t>
  </si>
  <si>
    <t>Maľby z maliarskych zmesí tekutých Primalex Fortissimo,  jednofarebné dvojnás. výšky do 3,80 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</si>
  <si>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</si>
  <si>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</si>
  <si>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</si>
  <si>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</si>
  <si>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</si>
  <si>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Príloha 2A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</si>
</sst>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\ ###\ ##0.00"/>
    <numFmt numFmtId="167" formatCode="###\ ###\ ##0.0000"/>
    <numFmt numFmtId="168" formatCode="###\ ###\ ##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12"/>
      <name val="Arial CE"/>
      <family val="2"/>
    </font>
    <font>
      <sz val="11"/>
      <color indexed="12"/>
      <name val="Arial CE"/>
      <family val="2"/>
    </font>
    <font>
      <sz val="11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Arial CE"/>
      <family val="2"/>
    </font>
    <font>
      <b/>
      <sz val="8"/>
      <color indexed="10"/>
      <name val="Calibri"/>
      <family val="2"/>
    </font>
    <font>
      <sz val="9"/>
      <color indexed="12"/>
      <name val="Arial CE"/>
      <family val="2"/>
    </font>
    <font>
      <b/>
      <sz val="11"/>
      <color indexed="56"/>
      <name val="Arial 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2"/>
    </font>
    <font>
      <b/>
      <sz val="8"/>
      <color theme="1"/>
      <name val="Arial CE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sz val="9"/>
      <color theme="1"/>
      <name val="Arial CE"/>
      <family val="2"/>
    </font>
    <font>
      <sz val="8"/>
      <color theme="1"/>
      <name val="Arial CE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CE"/>
      <family val="2"/>
    </font>
    <font>
      <b/>
      <sz val="9"/>
      <color theme="1"/>
      <name val="Arial CE"/>
      <family val="2"/>
    </font>
    <font>
      <sz val="8"/>
      <color rgb="FF000000"/>
      <name val="Arial CE"/>
      <family val="2"/>
    </font>
    <font>
      <sz val="11"/>
      <color rgb="FF000000"/>
      <name val="Arial CE"/>
      <family val="2"/>
    </font>
    <font>
      <sz val="11"/>
      <color rgb="FF000000"/>
      <name val="Calibri"/>
      <family val="2"/>
    </font>
    <font>
      <sz val="8"/>
      <color rgb="FF0000FF"/>
      <name val="Arial CE"/>
      <family val="2"/>
    </font>
    <font>
      <sz val="11"/>
      <color rgb="FF0000FF"/>
      <name val="Arial CE"/>
      <family val="2"/>
    </font>
    <font>
      <sz val="11"/>
      <color rgb="FF0000FF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Arial CE"/>
      <family val="2"/>
    </font>
    <font>
      <b/>
      <sz val="8"/>
      <color rgb="FFFF0000"/>
      <name val="Calibri"/>
      <family val="2"/>
    </font>
    <font>
      <b/>
      <sz val="11"/>
      <color theme="3"/>
      <name val="Arial CE"/>
      <family val="0"/>
    </font>
    <font>
      <sz val="9"/>
      <color rgb="FF0000FF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>
        <color indexed="63"/>
      </bottom>
    </border>
    <border>
      <left style="thin">
        <color rgb="FFFFFFFF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80808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808080"/>
      </right>
      <top>
        <color indexed="63"/>
      </top>
      <bottom style="double">
        <color rgb="FF000000"/>
      </bottom>
    </border>
    <border>
      <left style="thin">
        <color rgb="FFFFFFFF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/>
    </xf>
    <xf numFmtId="9" fontId="52" fillId="0" borderId="11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2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166" fontId="52" fillId="0" borderId="16" xfId="0" applyNumberFormat="1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0" fontId="52" fillId="0" borderId="24" xfId="0" applyFont="1" applyFill="1" applyBorder="1" applyAlignment="1">
      <alignment/>
    </xf>
    <xf numFmtId="0" fontId="52" fillId="0" borderId="25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166" fontId="52" fillId="0" borderId="28" xfId="0" applyNumberFormat="1" applyFont="1" applyFill="1" applyBorder="1" applyAlignment="1">
      <alignment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2" fillId="0" borderId="31" xfId="0" applyFont="1" applyFill="1" applyBorder="1" applyAlignment="1">
      <alignment/>
    </xf>
    <xf numFmtId="0" fontId="52" fillId="0" borderId="32" xfId="0" applyFont="1" applyFill="1" applyBorder="1" applyAlignment="1">
      <alignment/>
    </xf>
    <xf numFmtId="0" fontId="52" fillId="0" borderId="28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2" fillId="0" borderId="34" xfId="0" applyFont="1" applyFill="1" applyBorder="1" applyAlignment="1">
      <alignment/>
    </xf>
    <xf numFmtId="0" fontId="52" fillId="0" borderId="35" xfId="0" applyFont="1" applyFill="1" applyBorder="1" applyAlignment="1">
      <alignment/>
    </xf>
    <xf numFmtId="0" fontId="52" fillId="0" borderId="36" xfId="0" applyFont="1" applyFill="1" applyBorder="1" applyAlignment="1">
      <alignment/>
    </xf>
    <xf numFmtId="0" fontId="52" fillId="0" borderId="37" xfId="0" applyFont="1" applyFill="1" applyBorder="1" applyAlignment="1">
      <alignment/>
    </xf>
    <xf numFmtId="0" fontId="57" fillId="0" borderId="31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0" fontId="53" fillId="0" borderId="38" xfId="0" applyFont="1" applyFill="1" applyBorder="1" applyAlignment="1">
      <alignment horizontal="center"/>
    </xf>
    <xf numFmtId="0" fontId="57" fillId="0" borderId="39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57" fillId="0" borderId="34" xfId="0" applyFont="1" applyFill="1" applyBorder="1" applyAlignment="1">
      <alignment/>
    </xf>
    <xf numFmtId="0" fontId="57" fillId="0" borderId="32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7" fillId="0" borderId="38" xfId="0" applyFont="1" applyFill="1" applyBorder="1" applyAlignment="1">
      <alignment horizontal="center"/>
    </xf>
    <xf numFmtId="166" fontId="52" fillId="0" borderId="24" xfId="0" applyNumberFormat="1" applyFont="1" applyFill="1" applyBorder="1" applyAlignment="1">
      <alignment/>
    </xf>
    <xf numFmtId="0" fontId="57" fillId="0" borderId="41" xfId="0" applyFont="1" applyFill="1" applyBorder="1" applyAlignment="1">
      <alignment horizontal="center"/>
    </xf>
    <xf numFmtId="0" fontId="57" fillId="0" borderId="42" xfId="0" applyFont="1" applyFill="1" applyBorder="1" applyAlignment="1">
      <alignment horizontal="center"/>
    </xf>
    <xf numFmtId="0" fontId="57" fillId="0" borderId="43" xfId="0" applyFont="1" applyFill="1" applyBorder="1" applyAlignment="1">
      <alignment/>
    </xf>
    <xf numFmtId="0" fontId="57" fillId="0" borderId="44" xfId="0" applyFont="1" applyFill="1" applyBorder="1" applyAlignment="1">
      <alignment/>
    </xf>
    <xf numFmtId="0" fontId="57" fillId="0" borderId="45" xfId="0" applyFont="1" applyFill="1" applyBorder="1" applyAlignment="1">
      <alignment/>
    </xf>
    <xf numFmtId="0" fontId="57" fillId="0" borderId="46" xfId="0" applyFont="1" applyFill="1" applyBorder="1" applyAlignment="1">
      <alignment/>
    </xf>
    <xf numFmtId="0" fontId="57" fillId="0" borderId="47" xfId="0" applyFont="1" applyFill="1" applyBorder="1" applyAlignment="1">
      <alignment/>
    </xf>
    <xf numFmtId="166" fontId="52" fillId="0" borderId="48" xfId="0" applyNumberFormat="1" applyFont="1" applyFill="1" applyBorder="1" applyAlignment="1">
      <alignment/>
    </xf>
    <xf numFmtId="166" fontId="57" fillId="0" borderId="49" xfId="0" applyNumberFormat="1" applyFont="1" applyFill="1" applyBorder="1" applyAlignment="1">
      <alignment/>
    </xf>
    <xf numFmtId="166" fontId="57" fillId="0" borderId="44" xfId="0" applyNumberFormat="1" applyFont="1" applyFill="1" applyBorder="1" applyAlignment="1">
      <alignment/>
    </xf>
    <xf numFmtId="166" fontId="57" fillId="0" borderId="45" xfId="0" applyNumberFormat="1" applyFont="1" applyFill="1" applyBorder="1" applyAlignment="1">
      <alignment/>
    </xf>
    <xf numFmtId="166" fontId="57" fillId="0" borderId="46" xfId="0" applyNumberFormat="1" applyFont="1" applyFill="1" applyBorder="1" applyAlignment="1">
      <alignment/>
    </xf>
    <xf numFmtId="166" fontId="52" fillId="0" borderId="47" xfId="0" applyNumberFormat="1" applyFont="1" applyFill="1" applyBorder="1" applyAlignment="1">
      <alignment/>
    </xf>
    <xf numFmtId="166" fontId="57" fillId="0" borderId="0" xfId="0" applyNumberFormat="1" applyFont="1" applyFill="1" applyBorder="1" applyAlignment="1">
      <alignment/>
    </xf>
    <xf numFmtId="166" fontId="57" fillId="0" borderId="50" xfId="0" applyNumberFormat="1" applyFont="1" applyFill="1" applyBorder="1" applyAlignment="1">
      <alignment/>
    </xf>
    <xf numFmtId="0" fontId="52" fillId="0" borderId="51" xfId="0" applyFont="1" applyFill="1" applyBorder="1" applyAlignment="1">
      <alignment/>
    </xf>
    <xf numFmtId="0" fontId="52" fillId="0" borderId="52" xfId="0" applyFont="1" applyFill="1" applyBorder="1" applyAlignment="1">
      <alignment/>
    </xf>
    <xf numFmtId="0" fontId="52" fillId="0" borderId="53" xfId="0" applyFont="1" applyFill="1" applyBorder="1" applyAlignment="1">
      <alignment/>
    </xf>
    <xf numFmtId="0" fontId="52" fillId="0" borderId="54" xfId="0" applyFont="1" applyFill="1" applyBorder="1" applyAlignment="1">
      <alignment/>
    </xf>
    <xf numFmtId="0" fontId="52" fillId="0" borderId="55" xfId="0" applyFont="1" applyFill="1" applyBorder="1" applyAlignment="1">
      <alignment/>
    </xf>
    <xf numFmtId="166" fontId="52" fillId="0" borderId="25" xfId="0" applyNumberFormat="1" applyFont="1" applyFill="1" applyBorder="1" applyAlignment="1">
      <alignment/>
    </xf>
    <xf numFmtId="166" fontId="52" fillId="0" borderId="50" xfId="0" applyNumberFormat="1" applyFont="1" applyFill="1" applyBorder="1" applyAlignment="1">
      <alignment/>
    </xf>
    <xf numFmtId="166" fontId="57" fillId="0" borderId="56" xfId="0" applyNumberFormat="1" applyFont="1" applyFill="1" applyBorder="1" applyAlignment="1">
      <alignment/>
    </xf>
    <xf numFmtId="166" fontId="52" fillId="0" borderId="56" xfId="0" applyNumberFormat="1" applyFont="1" applyFill="1" applyBorder="1" applyAlignment="1">
      <alignment/>
    </xf>
    <xf numFmtId="0" fontId="53" fillId="0" borderId="57" xfId="0" applyFont="1" applyFill="1" applyBorder="1" applyAlignment="1">
      <alignment horizontal="center"/>
    </xf>
    <xf numFmtId="0" fontId="57" fillId="0" borderId="58" xfId="0" applyFont="1" applyFill="1" applyBorder="1" applyAlignment="1">
      <alignment/>
    </xf>
    <xf numFmtId="0" fontId="57" fillId="0" borderId="59" xfId="0" applyFont="1" applyFill="1" applyBorder="1" applyAlignment="1">
      <alignment/>
    </xf>
    <xf numFmtId="0" fontId="57" fillId="0" borderId="60" xfId="0" applyFont="1" applyFill="1" applyBorder="1" applyAlignment="1">
      <alignment horizontal="center"/>
    </xf>
    <xf numFmtId="0" fontId="57" fillId="0" borderId="61" xfId="0" applyFont="1" applyFill="1" applyBorder="1" applyAlignment="1">
      <alignment/>
    </xf>
    <xf numFmtId="166" fontId="57" fillId="0" borderId="61" xfId="0" applyNumberFormat="1" applyFont="1" applyFill="1" applyBorder="1" applyAlignment="1">
      <alignment/>
    </xf>
    <xf numFmtId="166" fontId="57" fillId="0" borderId="62" xfId="0" applyNumberFormat="1" applyFont="1" applyFill="1" applyBorder="1" applyAlignment="1">
      <alignment/>
    </xf>
    <xf numFmtId="166" fontId="57" fillId="0" borderId="63" xfId="0" applyNumberFormat="1" applyFont="1" applyFill="1" applyBorder="1" applyAlignment="1">
      <alignment/>
    </xf>
    <xf numFmtId="166" fontId="52" fillId="0" borderId="64" xfId="0" applyNumberFormat="1" applyFont="1" applyFill="1" applyBorder="1" applyAlignment="1">
      <alignment/>
    </xf>
    <xf numFmtId="166" fontId="53" fillId="0" borderId="65" xfId="0" applyNumberFormat="1" applyFont="1" applyFill="1" applyBorder="1" applyAlignment="1">
      <alignment/>
    </xf>
    <xf numFmtId="166" fontId="52" fillId="0" borderId="66" xfId="0" applyNumberFormat="1" applyFont="1" applyFill="1" applyBorder="1" applyAlignment="1">
      <alignment/>
    </xf>
    <xf numFmtId="0" fontId="52" fillId="0" borderId="67" xfId="0" applyFont="1" applyFill="1" applyBorder="1" applyAlignment="1">
      <alignment/>
    </xf>
    <xf numFmtId="0" fontId="52" fillId="0" borderId="68" xfId="0" applyFont="1" applyFill="1" applyBorder="1" applyAlignment="1">
      <alignment/>
    </xf>
    <xf numFmtId="0" fontId="52" fillId="0" borderId="69" xfId="0" applyFont="1" applyFill="1" applyBorder="1" applyAlignment="1">
      <alignment/>
    </xf>
    <xf numFmtId="0" fontId="57" fillId="0" borderId="70" xfId="0" applyFont="1" applyFill="1" applyBorder="1" applyAlignment="1">
      <alignment/>
    </xf>
    <xf numFmtId="0" fontId="52" fillId="0" borderId="71" xfId="0" applyFont="1" applyFill="1" applyBorder="1" applyAlignment="1">
      <alignment/>
    </xf>
    <xf numFmtId="0" fontId="57" fillId="0" borderId="72" xfId="0" applyFont="1" applyFill="1" applyBorder="1" applyAlignment="1">
      <alignment/>
    </xf>
    <xf numFmtId="166" fontId="57" fillId="0" borderId="73" xfId="0" applyNumberFormat="1" applyFont="1" applyFill="1" applyBorder="1" applyAlignment="1">
      <alignment/>
    </xf>
    <xf numFmtId="166" fontId="53" fillId="0" borderId="74" xfId="0" applyNumberFormat="1" applyFont="1" applyFill="1" applyBorder="1" applyAlignment="1">
      <alignment/>
    </xf>
    <xf numFmtId="166" fontId="53" fillId="0" borderId="75" xfId="0" applyNumberFormat="1" applyFont="1" applyFill="1" applyBorder="1" applyAlignment="1">
      <alignment/>
    </xf>
    <xf numFmtId="0" fontId="53" fillId="0" borderId="76" xfId="0" applyFont="1" applyFill="1" applyBorder="1" applyAlignment="1">
      <alignment horizontal="center"/>
    </xf>
    <xf numFmtId="0" fontId="57" fillId="0" borderId="77" xfId="0" applyFont="1" applyFill="1" applyBorder="1" applyAlignment="1">
      <alignment horizontal="center"/>
    </xf>
    <xf numFmtId="0" fontId="57" fillId="0" borderId="55" xfId="0" applyFont="1" applyFill="1" applyBorder="1" applyAlignment="1">
      <alignment horizontal="center"/>
    </xf>
    <xf numFmtId="166" fontId="52" fillId="0" borderId="78" xfId="0" applyNumberFormat="1" applyFont="1" applyFill="1" applyBorder="1" applyAlignment="1">
      <alignment/>
    </xf>
    <xf numFmtId="166" fontId="52" fillId="0" borderId="79" xfId="0" applyNumberFormat="1" applyFont="1" applyFill="1" applyBorder="1" applyAlignment="1">
      <alignment/>
    </xf>
    <xf numFmtId="0" fontId="57" fillId="0" borderId="73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5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66" fontId="57" fillId="0" borderId="80" xfId="0" applyNumberFormat="1" applyFont="1" applyFill="1" applyBorder="1" applyAlignment="1">
      <alignment/>
    </xf>
    <xf numFmtId="166" fontId="57" fillId="0" borderId="81" xfId="0" applyNumberFormat="1" applyFont="1" applyFill="1" applyBorder="1" applyAlignment="1">
      <alignment/>
    </xf>
    <xf numFmtId="166" fontId="52" fillId="0" borderId="80" xfId="0" applyNumberFormat="1" applyFont="1" applyFill="1" applyBorder="1" applyAlignment="1">
      <alignment/>
    </xf>
    <xf numFmtId="0" fontId="52" fillId="0" borderId="82" xfId="0" applyFont="1" applyFill="1" applyBorder="1" applyAlignment="1">
      <alignment/>
    </xf>
    <xf numFmtId="166" fontId="57" fillId="0" borderId="83" xfId="0" applyNumberFormat="1" applyFont="1" applyFill="1" applyBorder="1" applyAlignment="1">
      <alignment/>
    </xf>
    <xf numFmtId="0" fontId="52" fillId="0" borderId="84" xfId="0" applyFont="1" applyFill="1" applyBorder="1" applyAlignment="1">
      <alignment/>
    </xf>
    <xf numFmtId="0" fontId="52" fillId="0" borderId="50" xfId="0" applyFont="1" applyFill="1" applyBorder="1" applyAlignment="1">
      <alignment/>
    </xf>
    <xf numFmtId="166" fontId="52" fillId="0" borderId="81" xfId="0" applyNumberFormat="1" applyFont="1" applyFill="1" applyBorder="1" applyAlignment="1">
      <alignment/>
    </xf>
    <xf numFmtId="0" fontId="52" fillId="0" borderId="56" xfId="0" applyFont="1" applyFill="1" applyBorder="1" applyAlignment="1">
      <alignment/>
    </xf>
    <xf numFmtId="0" fontId="57" fillId="0" borderId="56" xfId="0" applyFont="1" applyFill="1" applyBorder="1" applyAlignment="1">
      <alignment/>
    </xf>
    <xf numFmtId="0" fontId="52" fillId="0" borderId="85" xfId="0" applyFont="1" applyFill="1" applyBorder="1" applyAlignment="1">
      <alignment/>
    </xf>
    <xf numFmtId="166" fontId="52" fillId="0" borderId="86" xfId="0" applyNumberFormat="1" applyFont="1" applyFill="1" applyBorder="1" applyAlignment="1">
      <alignment/>
    </xf>
    <xf numFmtId="166" fontId="53" fillId="0" borderId="87" xfId="0" applyNumberFormat="1" applyFont="1" applyFill="1" applyBorder="1" applyAlignment="1">
      <alignment/>
    </xf>
    <xf numFmtId="0" fontId="52" fillId="0" borderId="88" xfId="0" applyFont="1" applyFill="1" applyBorder="1" applyAlignment="1">
      <alignment/>
    </xf>
    <xf numFmtId="0" fontId="52" fillId="0" borderId="89" xfId="0" applyFont="1" applyFill="1" applyBorder="1" applyAlignment="1">
      <alignment/>
    </xf>
    <xf numFmtId="0" fontId="52" fillId="0" borderId="90" xfId="0" applyFont="1" applyFill="1" applyBorder="1" applyAlignment="1">
      <alignment/>
    </xf>
    <xf numFmtId="0" fontId="52" fillId="0" borderId="91" xfId="0" applyFont="1" applyFill="1" applyBorder="1" applyAlignment="1">
      <alignment/>
    </xf>
    <xf numFmtId="0" fontId="52" fillId="0" borderId="92" xfId="0" applyFont="1" applyFill="1" applyBorder="1" applyAlignment="1">
      <alignment/>
    </xf>
    <xf numFmtId="0" fontId="52" fillId="0" borderId="93" xfId="0" applyFont="1" applyFill="1" applyBorder="1" applyAlignment="1">
      <alignment/>
    </xf>
    <xf numFmtId="0" fontId="52" fillId="0" borderId="94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57" fillId="0" borderId="55" xfId="0" applyFont="1" applyFill="1" applyBorder="1" applyAlignment="1">
      <alignment/>
    </xf>
    <xf numFmtId="0" fontId="57" fillId="0" borderId="95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167" fontId="52" fillId="0" borderId="0" xfId="0" applyNumberFormat="1" applyFont="1" applyAlignment="1">
      <alignment/>
    </xf>
    <xf numFmtId="166" fontId="52" fillId="0" borderId="0" xfId="0" applyNumberFormat="1" applyFont="1" applyAlignment="1">
      <alignment/>
    </xf>
    <xf numFmtId="0" fontId="57" fillId="0" borderId="96" xfId="0" applyFont="1" applyBorder="1" applyAlignment="1">
      <alignment/>
    </xf>
    <xf numFmtId="166" fontId="57" fillId="0" borderId="96" xfId="0" applyNumberFormat="1" applyFont="1" applyBorder="1" applyAlignment="1">
      <alignment/>
    </xf>
    <xf numFmtId="0" fontId="58" fillId="0" borderId="0" xfId="0" applyFont="1" applyAlignment="1">
      <alignment/>
    </xf>
    <xf numFmtId="0" fontId="53" fillId="0" borderId="96" xfId="0" applyFont="1" applyBorder="1" applyAlignment="1">
      <alignment/>
    </xf>
    <xf numFmtId="0" fontId="57" fillId="0" borderId="0" xfId="0" applyFont="1" applyAlignment="1">
      <alignment/>
    </xf>
    <xf numFmtId="166" fontId="57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167" fontId="53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3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168" fontId="52" fillId="0" borderId="0" xfId="0" applyNumberFormat="1" applyFont="1" applyAlignment="1">
      <alignment/>
    </xf>
    <xf numFmtId="0" fontId="53" fillId="33" borderId="96" xfId="0" applyFont="1" applyFill="1" applyBorder="1" applyAlignment="1">
      <alignment horizontal="center"/>
    </xf>
    <xf numFmtId="49" fontId="57" fillId="0" borderId="96" xfId="0" applyNumberFormat="1" applyFont="1" applyBorder="1" applyAlignment="1">
      <alignment/>
    </xf>
    <xf numFmtId="168" fontId="57" fillId="0" borderId="96" xfId="0" applyNumberFormat="1" applyFont="1" applyBorder="1" applyAlignment="1">
      <alignment/>
    </xf>
    <xf numFmtId="168" fontId="57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7" fillId="0" borderId="0" xfId="0" applyFont="1" applyAlignment="1">
      <alignment wrapText="1"/>
    </xf>
    <xf numFmtId="168" fontId="57" fillId="0" borderId="0" xfId="0" applyNumberFormat="1" applyFont="1" applyAlignment="1">
      <alignment wrapText="1"/>
    </xf>
    <xf numFmtId="166" fontId="57" fillId="0" borderId="0" xfId="0" applyNumberFormat="1" applyFont="1" applyAlignment="1">
      <alignment wrapText="1"/>
    </xf>
    <xf numFmtId="0" fontId="62" fillId="0" borderId="0" xfId="0" applyFont="1" applyAlignment="1">
      <alignment wrapText="1"/>
    </xf>
    <xf numFmtId="168" fontId="62" fillId="0" borderId="0" xfId="0" applyNumberFormat="1" applyFont="1" applyAlignment="1">
      <alignment wrapText="1"/>
    </xf>
    <xf numFmtId="166" fontId="62" fillId="0" borderId="0" xfId="0" applyNumberFormat="1" applyFont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>
      <alignment horizontal="center" wrapText="1"/>
    </xf>
    <xf numFmtId="49" fontId="62" fillId="0" borderId="0" xfId="0" applyNumberFormat="1" applyFont="1" applyAlignment="1">
      <alignment horizontal="left" wrapText="1"/>
    </xf>
    <xf numFmtId="0" fontId="57" fillId="0" borderId="0" xfId="0" applyFont="1" applyAlignment="1">
      <alignment horizontal="left" wrapText="1"/>
    </xf>
    <xf numFmtId="49" fontId="57" fillId="0" borderId="0" xfId="0" applyNumberFormat="1" applyFont="1" applyAlignment="1">
      <alignment wrapText="1"/>
    </xf>
    <xf numFmtId="0" fontId="62" fillId="0" borderId="0" xfId="0" applyFont="1" applyAlignment="1">
      <alignment/>
    </xf>
    <xf numFmtId="168" fontId="62" fillId="0" borderId="0" xfId="0" applyNumberFormat="1" applyFont="1" applyAlignment="1">
      <alignment/>
    </xf>
    <xf numFmtId="168" fontId="63" fillId="0" borderId="0" xfId="0" applyNumberFormat="1" applyFont="1" applyAlignment="1">
      <alignment/>
    </xf>
    <xf numFmtId="168" fontId="53" fillId="0" borderId="0" xfId="0" applyNumberFormat="1" applyFont="1" applyAlignment="1">
      <alignment/>
    </xf>
    <xf numFmtId="49" fontId="57" fillId="0" borderId="0" xfId="0" applyNumberFormat="1" applyFont="1" applyAlignment="1" quotePrefix="1">
      <alignment wrapText="1"/>
    </xf>
    <xf numFmtId="49" fontId="57" fillId="0" borderId="0" xfId="0" applyNumberFormat="1" applyFont="1" applyAlignment="1">
      <alignment horizontal="left" wrapText="1"/>
    </xf>
    <xf numFmtId="0" fontId="65" fillId="0" borderId="0" xfId="0" applyFont="1" applyAlignment="1">
      <alignment wrapText="1"/>
    </xf>
    <xf numFmtId="168" fontId="65" fillId="0" borderId="0" xfId="0" applyNumberFormat="1" applyFont="1" applyAlignment="1">
      <alignment wrapText="1"/>
    </xf>
    <xf numFmtId="166" fontId="65" fillId="0" borderId="0" xfId="0" applyNumberFormat="1" applyFont="1" applyAlignment="1">
      <alignment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horizontal="center" wrapText="1"/>
    </xf>
    <xf numFmtId="49" fontId="65" fillId="0" borderId="0" xfId="0" applyNumberFormat="1" applyFont="1" applyAlignment="1">
      <alignment horizontal="left" wrapText="1"/>
    </xf>
    <xf numFmtId="0" fontId="65" fillId="0" borderId="0" xfId="0" applyFont="1" applyAlignment="1">
      <alignment/>
    </xf>
    <xf numFmtId="168" fontId="65" fillId="0" borderId="0" xfId="0" applyNumberFormat="1" applyFont="1" applyAlignment="1">
      <alignment/>
    </xf>
    <xf numFmtId="168" fontId="66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96" xfId="0" applyFont="1" applyBorder="1" applyAlignment="1">
      <alignment/>
    </xf>
    <xf numFmtId="168" fontId="69" fillId="0" borderId="96" xfId="0" applyNumberFormat="1" applyFont="1" applyBorder="1" applyAlignment="1">
      <alignment/>
    </xf>
    <xf numFmtId="166" fontId="69" fillId="0" borderId="96" xfId="0" applyNumberFormat="1" applyFont="1" applyBorder="1" applyAlignment="1">
      <alignment/>
    </xf>
    <xf numFmtId="0" fontId="70" fillId="0" borderId="96" xfId="0" applyFont="1" applyBorder="1" applyAlignment="1">
      <alignment/>
    </xf>
    <xf numFmtId="0" fontId="57" fillId="0" borderId="11" xfId="0" applyFont="1" applyFill="1" applyBorder="1" applyAlignment="1">
      <alignment/>
    </xf>
    <xf numFmtId="166" fontId="57" fillId="0" borderId="1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53" fillId="0" borderId="10" xfId="0" applyNumberFormat="1" applyFont="1" applyFill="1" applyBorder="1" applyAlignment="1">
      <alignment/>
    </xf>
    <xf numFmtId="166" fontId="55" fillId="0" borderId="10" xfId="0" applyNumberFormat="1" applyFont="1" applyFill="1" applyBorder="1" applyAlignment="1">
      <alignment/>
    </xf>
    <xf numFmtId="0" fontId="53" fillId="0" borderId="14" xfId="0" applyFont="1" applyFill="1" applyBorder="1" applyAlignment="1">
      <alignment/>
    </xf>
    <xf numFmtId="166" fontId="53" fillId="0" borderId="14" xfId="0" applyNumberFormat="1" applyFont="1" applyFill="1" applyBorder="1" applyAlignment="1">
      <alignment/>
    </xf>
    <xf numFmtId="0" fontId="53" fillId="0" borderId="97" xfId="0" applyFont="1" applyFill="1" applyBorder="1" applyAlignment="1">
      <alignment/>
    </xf>
    <xf numFmtId="166" fontId="53" fillId="0" borderId="97" xfId="0" applyNumberFormat="1" applyFont="1" applyFill="1" applyBorder="1" applyAlignment="1">
      <alignment/>
    </xf>
    <xf numFmtId="0" fontId="57" fillId="0" borderId="98" xfId="0" applyFont="1" applyFill="1" applyBorder="1" applyAlignment="1">
      <alignment horizontal="center"/>
    </xf>
    <xf numFmtId="0" fontId="52" fillId="0" borderId="74" xfId="0" applyFont="1" applyFill="1" applyBorder="1" applyAlignment="1">
      <alignment/>
    </xf>
    <xf numFmtId="0" fontId="52" fillId="0" borderId="99" xfId="0" applyFont="1" applyFill="1" applyBorder="1" applyAlignment="1">
      <alignment/>
    </xf>
    <xf numFmtId="166" fontId="52" fillId="0" borderId="100" xfId="0" applyNumberFormat="1" applyFont="1" applyFill="1" applyBorder="1" applyAlignment="1">
      <alignment/>
    </xf>
    <xf numFmtId="166" fontId="53" fillId="0" borderId="101" xfId="0" applyNumberFormat="1" applyFont="1" applyFill="1" applyBorder="1" applyAlignment="1">
      <alignment/>
    </xf>
    <xf numFmtId="0" fontId="54" fillId="0" borderId="13" xfId="0" applyFont="1" applyBorder="1" applyAlignment="1">
      <alignment/>
    </xf>
    <xf numFmtId="0" fontId="52" fillId="0" borderId="13" xfId="0" applyFont="1" applyBorder="1" applyAlignment="1">
      <alignment/>
    </xf>
    <xf numFmtId="0" fontId="53" fillId="33" borderId="102" xfId="0" applyFont="1" applyFill="1" applyBorder="1" applyAlignment="1">
      <alignment horizontal="center"/>
    </xf>
    <xf numFmtId="0" fontId="53" fillId="0" borderId="102" xfId="0" applyFont="1" applyBorder="1" applyAlignment="1">
      <alignment/>
    </xf>
    <xf numFmtId="166" fontId="53" fillId="0" borderId="102" xfId="0" applyNumberFormat="1" applyFont="1" applyBorder="1" applyAlignment="1">
      <alignment/>
    </xf>
    <xf numFmtId="166" fontId="57" fillId="0" borderId="102" xfId="0" applyNumberFormat="1" applyFont="1" applyBorder="1" applyAlignment="1">
      <alignment/>
    </xf>
    <xf numFmtId="167" fontId="57" fillId="0" borderId="102" xfId="0" applyNumberFormat="1" applyFont="1" applyBorder="1" applyAlignment="1">
      <alignment/>
    </xf>
    <xf numFmtId="0" fontId="57" fillId="0" borderId="102" xfId="0" applyFont="1" applyBorder="1" applyAlignment="1">
      <alignment/>
    </xf>
    <xf numFmtId="167" fontId="53" fillId="0" borderId="102" xfId="0" applyNumberFormat="1" applyFont="1" applyBorder="1" applyAlignment="1">
      <alignment/>
    </xf>
    <xf numFmtId="0" fontId="52" fillId="0" borderId="102" xfId="0" applyFont="1" applyBorder="1" applyAlignment="1">
      <alignment/>
    </xf>
    <xf numFmtId="166" fontId="52" fillId="0" borderId="102" xfId="0" applyNumberFormat="1" applyFont="1" applyBorder="1" applyAlignment="1">
      <alignment/>
    </xf>
    <xf numFmtId="167" fontId="52" fillId="0" borderId="102" xfId="0" applyNumberFormat="1" applyFont="1" applyBorder="1" applyAlignment="1">
      <alignment/>
    </xf>
    <xf numFmtId="0" fontId="52" fillId="34" borderId="13" xfId="0" applyFont="1" applyFill="1" applyBorder="1" applyAlignment="1">
      <alignment/>
    </xf>
    <xf numFmtId="0" fontId="71" fillId="35" borderId="10" xfId="0" applyFont="1" applyFill="1" applyBorder="1" applyAlignment="1">
      <alignment/>
    </xf>
    <xf numFmtId="0" fontId="56" fillId="0" borderId="103" xfId="0" applyFont="1" applyFill="1" applyBorder="1" applyAlignment="1">
      <alignment wrapText="1"/>
    </xf>
    <xf numFmtId="0" fontId="56" fillId="0" borderId="104" xfId="0" applyFont="1" applyFill="1" applyBorder="1" applyAlignment="1">
      <alignment wrapText="1"/>
    </xf>
    <xf numFmtId="0" fontId="56" fillId="0" borderId="105" xfId="0" applyFont="1" applyFill="1" applyBorder="1" applyAlignment="1">
      <alignment wrapText="1"/>
    </xf>
    <xf numFmtId="0" fontId="57" fillId="0" borderId="103" xfId="0" applyFont="1" applyFill="1" applyBorder="1" applyAlignment="1">
      <alignment wrapText="1"/>
    </xf>
    <xf numFmtId="0" fontId="52" fillId="0" borderId="104" xfId="0" applyFont="1" applyFill="1" applyBorder="1" applyAlignment="1">
      <alignment wrapText="1"/>
    </xf>
    <xf numFmtId="0" fontId="52" fillId="0" borderId="105" xfId="0" applyFont="1" applyFill="1" applyBorder="1" applyAlignment="1">
      <alignment wrapText="1"/>
    </xf>
    <xf numFmtId="0" fontId="57" fillId="0" borderId="106" xfId="0" applyFont="1" applyFill="1" applyBorder="1" applyAlignment="1">
      <alignment wrapText="1"/>
    </xf>
    <xf numFmtId="0" fontId="52" fillId="0" borderId="107" xfId="0" applyFont="1" applyFill="1" applyBorder="1" applyAlignment="1">
      <alignment wrapText="1"/>
    </xf>
    <xf numFmtId="0" fontId="52" fillId="0" borderId="108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72" fillId="0" borderId="103" xfId="0" applyFont="1" applyFill="1" applyBorder="1" applyAlignment="1">
      <alignment wrapText="1"/>
    </xf>
    <xf numFmtId="0" fontId="72" fillId="0" borderId="104" xfId="0" applyFont="1" applyFill="1" applyBorder="1" applyAlignment="1">
      <alignment wrapText="1"/>
    </xf>
    <xf numFmtId="0" fontId="72" fillId="0" borderId="105" xfId="0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0" fontId="52" fillId="0" borderId="88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0" fontId="53" fillId="0" borderId="12" xfId="0" applyFont="1" applyFill="1" applyBorder="1" applyAlignment="1">
      <alignment wrapText="1"/>
    </xf>
    <xf numFmtId="0" fontId="52" fillId="0" borderId="88" xfId="0" applyFont="1" applyFill="1" applyBorder="1" applyAlignment="1">
      <alignment wrapText="1"/>
    </xf>
    <xf numFmtId="0" fontId="52" fillId="0" borderId="19" xfId="0" applyFont="1" applyFill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H24" sqref="H24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218" t="s">
        <v>566</v>
      </c>
      <c r="C1" s="218"/>
      <c r="D1" s="218"/>
      <c r="E1" s="13"/>
      <c r="F1" s="14" t="s">
        <v>565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20" t="s">
        <v>1</v>
      </c>
      <c r="C2" s="221"/>
      <c r="D2" s="221"/>
      <c r="E2" s="221"/>
      <c r="F2" s="221"/>
      <c r="G2" s="221"/>
      <c r="H2" s="221"/>
      <c r="I2" s="221"/>
      <c r="J2" s="222"/>
    </row>
    <row r="3" spans="1:10" ht="18" customHeight="1">
      <c r="A3" s="12"/>
      <c r="B3" s="22"/>
      <c r="C3" s="19"/>
      <c r="D3" s="16"/>
      <c r="E3" s="16"/>
      <c r="F3" s="16"/>
      <c r="G3" s="16"/>
      <c r="H3" s="16"/>
      <c r="I3" s="36" t="s">
        <v>18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20</v>
      </c>
      <c r="J4" s="29"/>
    </row>
    <row r="5" spans="1:10" ht="18" customHeight="1" thickBot="1">
      <c r="A5" s="12"/>
      <c r="B5" s="37" t="s">
        <v>21</v>
      </c>
      <c r="C5" s="19"/>
      <c r="D5" s="16"/>
      <c r="E5" s="16"/>
      <c r="F5" s="38" t="s">
        <v>22</v>
      </c>
      <c r="G5" s="16"/>
      <c r="H5" s="16"/>
      <c r="I5" s="36" t="s">
        <v>23</v>
      </c>
      <c r="J5" s="39" t="s">
        <v>24</v>
      </c>
    </row>
    <row r="6" spans="1:10" ht="24.75" customHeight="1" thickTop="1">
      <c r="A6" s="12"/>
      <c r="B6" s="223" t="s">
        <v>25</v>
      </c>
      <c r="C6" s="224"/>
      <c r="D6" s="224"/>
      <c r="E6" s="224"/>
      <c r="F6" s="224"/>
      <c r="G6" s="224"/>
      <c r="H6" s="224"/>
      <c r="I6" s="224"/>
      <c r="J6" s="225"/>
    </row>
    <row r="7" spans="1:10" ht="18" customHeight="1">
      <c r="A7" s="12"/>
      <c r="B7" s="48" t="s">
        <v>28</v>
      </c>
      <c r="C7" s="41"/>
      <c r="D7" s="17"/>
      <c r="E7" s="17"/>
      <c r="F7" s="17"/>
      <c r="G7" s="49" t="s">
        <v>29</v>
      </c>
      <c r="H7" s="17"/>
      <c r="I7" s="27"/>
      <c r="J7" s="42"/>
    </row>
    <row r="8" spans="1:10" ht="19.5" customHeight="1">
      <c r="A8" s="12"/>
      <c r="B8" s="226" t="s">
        <v>26</v>
      </c>
      <c r="C8" s="227"/>
      <c r="D8" s="227"/>
      <c r="E8" s="227"/>
      <c r="F8" s="227"/>
      <c r="G8" s="227"/>
      <c r="H8" s="227"/>
      <c r="I8" s="227"/>
      <c r="J8" s="228"/>
    </row>
    <row r="9" spans="1:10" ht="18" customHeight="1">
      <c r="A9" s="12"/>
      <c r="B9" s="37" t="s">
        <v>28</v>
      </c>
      <c r="C9" s="19"/>
      <c r="D9" s="16"/>
      <c r="E9" s="16"/>
      <c r="F9" s="16"/>
      <c r="G9" s="38" t="s">
        <v>29</v>
      </c>
      <c r="H9" s="16"/>
      <c r="I9" s="26"/>
      <c r="J9" s="29"/>
    </row>
    <row r="10" spans="1:10" ht="19.5" customHeight="1">
      <c r="A10" s="12"/>
      <c r="B10" s="226" t="s">
        <v>27</v>
      </c>
      <c r="C10" s="227"/>
      <c r="D10" s="227"/>
      <c r="E10" s="227"/>
      <c r="F10" s="227"/>
      <c r="G10" s="227"/>
      <c r="H10" s="227"/>
      <c r="I10" s="227"/>
      <c r="J10" s="228"/>
    </row>
    <row r="11" spans="1:10" ht="18" customHeight="1" thickBot="1">
      <c r="A11" s="12"/>
      <c r="B11" s="37" t="s">
        <v>28</v>
      </c>
      <c r="C11" s="19"/>
      <c r="D11" s="16"/>
      <c r="E11" s="16"/>
      <c r="F11" s="16"/>
      <c r="G11" s="38" t="s">
        <v>29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30</v>
      </c>
      <c r="C15" s="83" t="s">
        <v>6</v>
      </c>
      <c r="D15" s="83" t="s">
        <v>59</v>
      </c>
      <c r="E15" s="84" t="s">
        <v>60</v>
      </c>
      <c r="F15" s="98" t="s">
        <v>61</v>
      </c>
      <c r="G15" s="50" t="s">
        <v>36</v>
      </c>
      <c r="H15" s="53" t="s">
        <v>37</v>
      </c>
      <c r="I15" s="97"/>
      <c r="J15" s="47"/>
    </row>
    <row r="16" spans="1:10" ht="18" customHeight="1">
      <c r="A16" s="12"/>
      <c r="B16" s="85">
        <v>1</v>
      </c>
      <c r="C16" s="86" t="s">
        <v>31</v>
      </c>
      <c r="D16" s="87">
        <f>'Kryci_list 22551'!D16+'Kryci_list 22552'!D16+'Kryci_list 22553'!D16+'Kryci_list 22554'!D16</f>
        <v>0</v>
      </c>
      <c r="E16" s="88">
        <f>'Kryci_list 22551'!E16+'Kryci_list 22552'!E16+'Kryci_list 22553'!E16+'Kryci_list 22554'!E16</f>
        <v>0</v>
      </c>
      <c r="F16" s="99">
        <f>'Kryci_list 22551'!F16+'Kryci_list 22552'!F16+'Kryci_list 22553'!F16+'Kryci_list 22554'!F16</f>
        <v>0</v>
      </c>
      <c r="G16" s="51">
        <v>6</v>
      </c>
      <c r="H16" s="108" t="s">
        <v>38</v>
      </c>
      <c r="I16" s="119"/>
      <c r="J16" s="111">
        <f>Rekapitulácia!F11</f>
        <v>0</v>
      </c>
    </row>
    <row r="17" spans="1:10" ht="18" customHeight="1">
      <c r="A17" s="12"/>
      <c r="B17" s="58">
        <v>2</v>
      </c>
      <c r="C17" s="62" t="s">
        <v>32</v>
      </c>
      <c r="D17" s="68">
        <f>'Kryci_list 22551'!D17+'Kryci_list 22552'!D17+'Kryci_list 22553'!D17+'Kryci_list 22554'!D17</f>
        <v>0</v>
      </c>
      <c r="E17" s="66">
        <f>'Kryci_list 22551'!E17+'Kryci_list 22552'!E17+'Kryci_list 22553'!E17+'Kryci_list 22554'!E17</f>
        <v>0</v>
      </c>
      <c r="F17" s="71">
        <f>'Kryci_list 22551'!F17+'Kryci_list 22552'!F17+'Kryci_list 22553'!F17+'Kryci_list 22554'!F17</f>
        <v>0</v>
      </c>
      <c r="G17" s="52">
        <v>7</v>
      </c>
      <c r="H17" s="109" t="s">
        <v>39</v>
      </c>
      <c r="I17" s="119"/>
      <c r="J17" s="112">
        <f>Rekapitulácia!E11</f>
        <v>0</v>
      </c>
    </row>
    <row r="18" spans="1:10" ht="18" customHeight="1">
      <c r="A18" s="12"/>
      <c r="B18" s="59">
        <v>3</v>
      </c>
      <c r="C18" s="63" t="s">
        <v>33</v>
      </c>
      <c r="D18" s="69">
        <f>'Kryci_list 22551'!D18+'Kryci_list 22552'!D18+'Kryci_list 22553'!D18+'Kryci_list 22554'!D18</f>
        <v>0</v>
      </c>
      <c r="E18" s="67">
        <f>'Kryci_list 22551'!E18+'Kryci_list 22552'!E18+'Kryci_list 22553'!E18+'Kryci_list 22554'!E18</f>
        <v>0</v>
      </c>
      <c r="F18" s="72">
        <f>'Kryci_list 22551'!F18+'Kryci_list 22552'!F18+'Kryci_list 22553'!F18+'Kryci_list 22554'!F18</f>
        <v>0</v>
      </c>
      <c r="G18" s="52">
        <v>8</v>
      </c>
      <c r="H18" s="109" t="s">
        <v>40</v>
      </c>
      <c r="I18" s="119"/>
      <c r="J18" s="112">
        <f>Rekapitulácia!D11</f>
        <v>0</v>
      </c>
    </row>
    <row r="19" spans="1:10" ht="18" customHeight="1">
      <c r="A19" s="12"/>
      <c r="B19" s="59">
        <v>4</v>
      </c>
      <c r="C19" s="63" t="s">
        <v>34</v>
      </c>
      <c r="D19" s="69">
        <f>'Kryci_list 22551'!D19+'Kryci_list 22552'!D19+'Kryci_list 22553'!D19+'Kryci_list 22554'!D19</f>
        <v>0</v>
      </c>
      <c r="E19" s="67">
        <f>'Kryci_list 22551'!E19+'Kryci_list 22552'!E19+'Kryci_list 22553'!E19+'Kryci_list 22554'!E19</f>
        <v>0</v>
      </c>
      <c r="F19" s="72">
        <f>'Kryci_list 22551'!F19+'Kryci_list 22552'!F19+'Kryci_list 22553'!F19+'Kryci_list 22554'!F19</f>
        <v>0</v>
      </c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35</v>
      </c>
      <c r="D20" s="70"/>
      <c r="E20" s="92"/>
      <c r="F20" s="100">
        <f>SUM(F16:F19)</f>
        <v>0</v>
      </c>
      <c r="G20" s="52">
        <v>10</v>
      </c>
      <c r="H20" s="109" t="s">
        <v>35</v>
      </c>
      <c r="I20" s="121"/>
      <c r="J20" s="91">
        <f>SUM(J16:J19)</f>
        <v>0</v>
      </c>
    </row>
    <row r="21" spans="1:10" ht="18" customHeight="1" thickTop="1">
      <c r="A21" s="12"/>
      <c r="B21" s="56" t="s">
        <v>48</v>
      </c>
      <c r="C21" s="60" t="s">
        <v>49</v>
      </c>
      <c r="D21" s="65"/>
      <c r="E21" s="18"/>
      <c r="F21" s="90"/>
      <c r="G21" s="56" t="s">
        <v>55</v>
      </c>
      <c r="H21" s="53" t="s">
        <v>49</v>
      </c>
      <c r="I21" s="27"/>
      <c r="J21" s="122"/>
    </row>
    <row r="22" spans="1:10" ht="18" customHeight="1">
      <c r="A22" s="12"/>
      <c r="B22" s="51">
        <v>11</v>
      </c>
      <c r="C22" s="54" t="s">
        <v>50</v>
      </c>
      <c r="D22" s="78"/>
      <c r="E22" s="81"/>
      <c r="F22" s="71">
        <f>'Kryci_list 22551'!F22+'Kryci_list 22552'!F22+'Kryci_list 22553'!F22+'Kryci_list 22554'!F22</f>
        <v>0</v>
      </c>
      <c r="G22" s="51">
        <v>16</v>
      </c>
      <c r="H22" s="108" t="s">
        <v>56</v>
      </c>
      <c r="I22" s="119"/>
      <c r="J22" s="111">
        <f>'Kryci_list 22551'!J22+'Kryci_list 22552'!J22+'Kryci_list 22553'!J22+'Kryci_list 22554'!J22</f>
        <v>0</v>
      </c>
    </row>
    <row r="23" spans="1:10" ht="18" customHeight="1">
      <c r="A23" s="12"/>
      <c r="B23" s="52">
        <v>12</v>
      </c>
      <c r="C23" s="55" t="s">
        <v>51</v>
      </c>
      <c r="D23" s="57"/>
      <c r="E23" s="81"/>
      <c r="F23" s="72">
        <f>'Kryci_list 22551'!F23+'Kryci_list 22552'!F23+'Kryci_list 22553'!F23+'Kryci_list 22554'!F23</f>
        <v>0</v>
      </c>
      <c r="G23" s="52">
        <v>17</v>
      </c>
      <c r="H23" s="109" t="s">
        <v>57</v>
      </c>
      <c r="I23" s="119"/>
      <c r="J23" s="112">
        <f>'Kryci_list 22551'!J23+'Kryci_list 22552'!J23+'Kryci_list 22553'!J23+'Kryci_list 22554'!J23</f>
        <v>0</v>
      </c>
    </row>
    <row r="24" spans="1:10" ht="18" customHeight="1">
      <c r="A24" s="12"/>
      <c r="B24" s="52">
        <v>13</v>
      </c>
      <c r="C24" s="55" t="s">
        <v>52</v>
      </c>
      <c r="D24" s="57"/>
      <c r="E24" s="81"/>
      <c r="F24" s="72">
        <f>'Kryci_list 22551'!F24+'Kryci_list 22552'!F24+'Kryci_list 22553'!F24+'Kryci_list 22554'!F24</f>
        <v>0</v>
      </c>
      <c r="G24" s="52">
        <v>18</v>
      </c>
      <c r="H24" s="109" t="s">
        <v>58</v>
      </c>
      <c r="I24" s="119"/>
      <c r="J24" s="112">
        <f>'Kryci_list 22551'!J24+'Kryci_list 22552'!J24+'Kryci_list 22553'!J24+'Kryci_list 22554'!J24</f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2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35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64</v>
      </c>
      <c r="D27" s="126"/>
      <c r="E27" s="94"/>
      <c r="F27" s="28"/>
      <c r="G27" s="102" t="s">
        <v>41</v>
      </c>
      <c r="H27" s="96" t="s">
        <v>42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43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44</v>
      </c>
      <c r="I29" s="115">
        <f>Rekapitulácia!B12</f>
        <v>0</v>
      </c>
      <c r="J29" s="111">
        <f>ROUND(((ROUND(I29,2)*20)/100),2)*1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45</v>
      </c>
      <c r="I30" s="80">
        <f>Rekapitulácia!B13</f>
        <v>0</v>
      </c>
      <c r="J30" s="112">
        <f>ROUND(((ROUND(I30,2)*0)/100),2)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52">
        <v>24</v>
      </c>
      <c r="H31" s="109" t="s">
        <v>46</v>
      </c>
      <c r="I31" s="26"/>
      <c r="J31" s="205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201" t="s">
        <v>47</v>
      </c>
      <c r="H32" s="202"/>
      <c r="I32" s="203"/>
      <c r="J32" s="204"/>
    </row>
    <row r="33" spans="1:10" ht="18" customHeight="1" thickTop="1">
      <c r="A33" s="12"/>
      <c r="B33" s="93"/>
      <c r="C33" s="94"/>
      <c r="D33" s="131" t="s">
        <v>62</v>
      </c>
      <c r="E33" s="77"/>
      <c r="F33" s="77"/>
      <c r="G33" s="15"/>
      <c r="H33" s="131" t="s">
        <v>63</v>
      </c>
      <c r="I33" s="28"/>
      <c r="J33" s="31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F33" sqref="A9:F33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34.5" customHeight="1">
      <c r="A1" s="233" t="s">
        <v>25</v>
      </c>
      <c r="B1" s="234"/>
      <c r="C1" s="234"/>
      <c r="D1" s="235"/>
      <c r="E1" s="136" t="s">
        <v>22</v>
      </c>
      <c r="F1" s="135"/>
      <c r="W1">
        <v>30.126</v>
      </c>
    </row>
    <row r="2" spans="1:6" ht="19.5" customHeight="1">
      <c r="A2" s="233" t="s">
        <v>26</v>
      </c>
      <c r="B2" s="234"/>
      <c r="C2" s="234"/>
      <c r="D2" s="235"/>
      <c r="E2" s="136" t="s">
        <v>20</v>
      </c>
      <c r="F2" s="135"/>
    </row>
    <row r="3" spans="1:6" ht="19.5" customHeight="1">
      <c r="A3" s="233" t="s">
        <v>27</v>
      </c>
      <c r="B3" s="234"/>
      <c r="C3" s="234"/>
      <c r="D3" s="235"/>
      <c r="E3" s="136" t="s">
        <v>68</v>
      </c>
      <c r="F3" s="135"/>
    </row>
    <row r="4" spans="1:6" ht="15">
      <c r="A4" s="137" t="s">
        <v>17</v>
      </c>
      <c r="B4" s="134"/>
      <c r="C4" s="134"/>
      <c r="D4" s="134"/>
      <c r="E4" s="134"/>
      <c r="F4" s="134"/>
    </row>
    <row r="5" spans="1:6" ht="15">
      <c r="A5" s="137" t="s">
        <v>446</v>
      </c>
      <c r="B5" s="134"/>
      <c r="C5" s="134"/>
      <c r="D5" s="134"/>
      <c r="E5" s="134"/>
      <c r="F5" s="134"/>
    </row>
    <row r="6" spans="1:6" ht="15">
      <c r="A6" s="134"/>
      <c r="B6" s="134"/>
      <c r="C6" s="134"/>
      <c r="D6" s="134"/>
      <c r="E6" s="134"/>
      <c r="F6" s="134"/>
    </row>
    <row r="7" spans="1:6" ht="15">
      <c r="A7" s="134"/>
      <c r="B7" s="134"/>
      <c r="C7" s="134"/>
      <c r="D7" s="134"/>
      <c r="E7" s="134"/>
      <c r="F7" s="134"/>
    </row>
    <row r="8" spans="1:6" ht="15">
      <c r="A8" s="206" t="s">
        <v>69</v>
      </c>
      <c r="B8" s="207"/>
      <c r="C8" s="207"/>
      <c r="D8" s="207"/>
      <c r="E8" s="207"/>
      <c r="F8" s="207"/>
    </row>
    <row r="9" spans="1:6" ht="15">
      <c r="A9" s="208" t="s">
        <v>65</v>
      </c>
      <c r="B9" s="208" t="s">
        <v>59</v>
      </c>
      <c r="C9" s="208" t="s">
        <v>60</v>
      </c>
      <c r="D9" s="208" t="s">
        <v>35</v>
      </c>
      <c r="E9" s="208" t="s">
        <v>66</v>
      </c>
      <c r="F9" s="208" t="s">
        <v>67</v>
      </c>
    </row>
    <row r="10" spans="1:26" ht="15">
      <c r="A10" s="209" t="s">
        <v>70</v>
      </c>
      <c r="B10" s="210"/>
      <c r="C10" s="211"/>
      <c r="D10" s="211"/>
      <c r="E10" s="212"/>
      <c r="F10" s="21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15">
      <c r="A11" s="213" t="s">
        <v>71</v>
      </c>
      <c r="B11" s="211">
        <f>'SO 22553'!L16</f>
        <v>0</v>
      </c>
      <c r="C11" s="211">
        <f>'SO 22553'!M16</f>
        <v>0</v>
      </c>
      <c r="D11" s="211">
        <f>'SO 22553'!I16</f>
        <v>0</v>
      </c>
      <c r="E11" s="212">
        <f>'SO 22553'!S16</f>
        <v>0.31</v>
      </c>
      <c r="F11" s="212">
        <f>'SO 22553'!V16</f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5">
      <c r="A12" s="213" t="s">
        <v>72</v>
      </c>
      <c r="B12" s="211">
        <f>'SO 22553'!L67</f>
        <v>0</v>
      </c>
      <c r="C12" s="211">
        <f>'SO 22553'!M67</f>
        <v>0</v>
      </c>
      <c r="D12" s="211">
        <f>'SO 22553'!I67</f>
        <v>0</v>
      </c>
      <c r="E12" s="212">
        <f>'SO 22553'!S67</f>
        <v>6.42</v>
      </c>
      <c r="F12" s="212">
        <f>'SO 22553'!V67</f>
        <v>0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5">
      <c r="A13" s="213" t="s">
        <v>73</v>
      </c>
      <c r="B13" s="211">
        <f>'SO 22553'!L107</f>
        <v>0</v>
      </c>
      <c r="C13" s="211">
        <f>'SO 22553'!M107</f>
        <v>0</v>
      </c>
      <c r="D13" s="211">
        <f>'SO 22553'!I107</f>
        <v>0</v>
      </c>
      <c r="E13" s="212">
        <f>'SO 22553'!S107</f>
        <v>0.03</v>
      </c>
      <c r="F13" s="212">
        <f>'SO 22553'!V107</f>
        <v>9.77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5">
      <c r="A14" s="213" t="s">
        <v>74</v>
      </c>
      <c r="B14" s="211">
        <f>'SO 22553'!L111</f>
        <v>0</v>
      </c>
      <c r="C14" s="211">
        <f>'SO 22553'!M111</f>
        <v>0</v>
      </c>
      <c r="D14" s="211">
        <f>'SO 22553'!I111</f>
        <v>0</v>
      </c>
      <c r="E14" s="212">
        <f>'SO 22553'!S111</f>
        <v>0</v>
      </c>
      <c r="F14" s="212">
        <f>'SO 22553'!V111</f>
        <v>0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15">
      <c r="A15" s="209" t="s">
        <v>70</v>
      </c>
      <c r="B15" s="210">
        <f>'SO 22553'!L113</f>
        <v>0</v>
      </c>
      <c r="C15" s="210">
        <f>'SO 22553'!M113</f>
        <v>0</v>
      </c>
      <c r="D15" s="210">
        <f>'SO 22553'!I113</f>
        <v>0</v>
      </c>
      <c r="E15" s="214">
        <f>'SO 22553'!S113</f>
        <v>6.76</v>
      </c>
      <c r="F15" s="214">
        <f>'SO 22553'!V113</f>
        <v>9.77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6" ht="15">
      <c r="A16" s="215"/>
      <c r="B16" s="216"/>
      <c r="C16" s="216"/>
      <c r="D16" s="216"/>
      <c r="E16" s="217"/>
      <c r="F16" s="217"/>
    </row>
    <row r="17" spans="1:26" ht="15">
      <c r="A17" s="209" t="s">
        <v>75</v>
      </c>
      <c r="B17" s="210"/>
      <c r="C17" s="211"/>
      <c r="D17" s="211"/>
      <c r="E17" s="212"/>
      <c r="F17" s="21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15">
      <c r="A18" s="213" t="s">
        <v>76</v>
      </c>
      <c r="B18" s="211">
        <f>'SO 22553'!L138</f>
        <v>0</v>
      </c>
      <c r="C18" s="211">
        <f>'SO 22553'!M138</f>
        <v>0</v>
      </c>
      <c r="D18" s="211">
        <f>'SO 22553'!I138</f>
        <v>0</v>
      </c>
      <c r="E18" s="212">
        <f>'SO 22553'!S138</f>
        <v>0.03</v>
      </c>
      <c r="F18" s="212">
        <f>'SO 22553'!V138</f>
        <v>0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15">
      <c r="A19" s="213" t="s">
        <v>77</v>
      </c>
      <c r="B19" s="211">
        <f>'SO 22553'!L150</f>
        <v>0</v>
      </c>
      <c r="C19" s="211">
        <f>'SO 22553'!M150</f>
        <v>0</v>
      </c>
      <c r="D19" s="211">
        <f>'SO 22553'!I150</f>
        <v>0</v>
      </c>
      <c r="E19" s="212">
        <f>'SO 22553'!S150</f>
        <v>0.01</v>
      </c>
      <c r="F19" s="212">
        <f>'SO 22553'!V150</f>
        <v>0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15">
      <c r="A20" s="213" t="s">
        <v>78</v>
      </c>
      <c r="B20" s="211">
        <f>'SO 22553'!L167</f>
        <v>0</v>
      </c>
      <c r="C20" s="211">
        <f>'SO 22553'!M167</f>
        <v>0</v>
      </c>
      <c r="D20" s="211">
        <f>'SO 22553'!I167</f>
        <v>0</v>
      </c>
      <c r="E20" s="212">
        <f>'SO 22553'!S167</f>
        <v>0.04</v>
      </c>
      <c r="F20" s="212">
        <f>'SO 22553'!V167</f>
        <v>0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15">
      <c r="A21" s="213" t="s">
        <v>79</v>
      </c>
      <c r="B21" s="211">
        <f>'SO 22553'!L175</f>
        <v>0</v>
      </c>
      <c r="C21" s="211">
        <f>'SO 22553'!M175</f>
        <v>0</v>
      </c>
      <c r="D21" s="211">
        <f>'SO 22553'!I175</f>
        <v>0</v>
      </c>
      <c r="E21" s="212">
        <f>'SO 22553'!S175</f>
        <v>0</v>
      </c>
      <c r="F21" s="212">
        <f>'SO 22553'!V175</f>
        <v>0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15">
      <c r="A22" s="213" t="s">
        <v>80</v>
      </c>
      <c r="B22" s="211">
        <f>'SO 22553'!L204</f>
        <v>0</v>
      </c>
      <c r="C22" s="211">
        <f>'SO 22553'!M204</f>
        <v>0</v>
      </c>
      <c r="D22" s="211">
        <f>'SO 22553'!I204</f>
        <v>0</v>
      </c>
      <c r="E22" s="212">
        <f>'SO 22553'!S204</f>
        <v>0.08</v>
      </c>
      <c r="F22" s="212">
        <f>'SO 22553'!V204</f>
        <v>0.74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15">
      <c r="A23" s="213" t="s">
        <v>81</v>
      </c>
      <c r="B23" s="211">
        <f>'SO 22553'!L218</f>
        <v>0</v>
      </c>
      <c r="C23" s="211">
        <f>'SO 22553'!M218</f>
        <v>0</v>
      </c>
      <c r="D23" s="211">
        <f>'SO 22553'!I218</f>
        <v>0</v>
      </c>
      <c r="E23" s="212">
        <f>'SO 22553'!S218</f>
        <v>0</v>
      </c>
      <c r="F23" s="212">
        <f>'SO 22553'!V218</f>
        <v>0.2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15">
      <c r="A24" s="213" t="s">
        <v>82</v>
      </c>
      <c r="B24" s="211">
        <f>'SO 22553'!L250</f>
        <v>0</v>
      </c>
      <c r="C24" s="211">
        <f>'SO 22553'!M250</f>
        <v>0</v>
      </c>
      <c r="D24" s="211">
        <f>'SO 22553'!I250</f>
        <v>0</v>
      </c>
      <c r="E24" s="212">
        <f>'SO 22553'!S250</f>
        <v>0.81</v>
      </c>
      <c r="F24" s="212">
        <f>'SO 22553'!V250</f>
        <v>0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15">
      <c r="A25" s="213" t="s">
        <v>83</v>
      </c>
      <c r="B25" s="211">
        <f>'SO 22553'!L272</f>
        <v>0</v>
      </c>
      <c r="C25" s="211">
        <f>'SO 22553'!M272</f>
        <v>0</v>
      </c>
      <c r="D25" s="211">
        <f>'SO 22553'!I272</f>
        <v>0</v>
      </c>
      <c r="E25" s="212">
        <f>'SO 22553'!S272</f>
        <v>0.66</v>
      </c>
      <c r="F25" s="212">
        <f>'SO 22553'!V272</f>
        <v>0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15">
      <c r="A26" s="213" t="s">
        <v>84</v>
      </c>
      <c r="B26" s="211">
        <f>'SO 22553'!L280</f>
        <v>0</v>
      </c>
      <c r="C26" s="211">
        <f>'SO 22553'!M280</f>
        <v>0</v>
      </c>
      <c r="D26" s="211">
        <f>'SO 22553'!I280</f>
        <v>0</v>
      </c>
      <c r="E26" s="212">
        <f>'SO 22553'!S280</f>
        <v>0.03</v>
      </c>
      <c r="F26" s="212">
        <f>'SO 22553'!V280</f>
        <v>0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15">
      <c r="A27" s="213" t="s">
        <v>85</v>
      </c>
      <c r="B27" s="211">
        <f>'SO 22553'!L287</f>
        <v>0</v>
      </c>
      <c r="C27" s="211">
        <f>'SO 22553'!M287</f>
        <v>0</v>
      </c>
      <c r="D27" s="211">
        <f>'SO 22553'!I287</f>
        <v>0</v>
      </c>
      <c r="E27" s="212">
        <f>'SO 22553'!S287</f>
        <v>0.01</v>
      </c>
      <c r="F27" s="212">
        <f>'SO 22553'!V287</f>
        <v>0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15">
      <c r="A28" s="209" t="s">
        <v>75</v>
      </c>
      <c r="B28" s="210">
        <f>'SO 22553'!L289</f>
        <v>0</v>
      </c>
      <c r="C28" s="210">
        <f>'SO 22553'!M289</f>
        <v>0</v>
      </c>
      <c r="D28" s="210">
        <f>'SO 22553'!I289</f>
        <v>0</v>
      </c>
      <c r="E28" s="214">
        <f>'SO 22553'!S289</f>
        <v>1.67</v>
      </c>
      <c r="F28" s="214">
        <f>'SO 22553'!V289</f>
        <v>0.94</v>
      </c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6" ht="15">
      <c r="A29" s="215"/>
      <c r="B29" s="216"/>
      <c r="C29" s="216"/>
      <c r="D29" s="216"/>
      <c r="E29" s="217"/>
      <c r="F29" s="217"/>
    </row>
    <row r="30" spans="1:26" ht="15">
      <c r="A30" s="209" t="s">
        <v>86</v>
      </c>
      <c r="B30" s="210"/>
      <c r="C30" s="211"/>
      <c r="D30" s="211"/>
      <c r="E30" s="212"/>
      <c r="F30" s="21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15">
      <c r="A31" s="213" t="s">
        <v>87</v>
      </c>
      <c r="B31" s="211">
        <f>'SO 22553'!L296</f>
        <v>0</v>
      </c>
      <c r="C31" s="211">
        <f>'SO 22553'!M296</f>
        <v>0</v>
      </c>
      <c r="D31" s="211">
        <f>'SO 22553'!I296</f>
        <v>0</v>
      </c>
      <c r="E31" s="212">
        <f>'SO 22553'!S296</f>
        <v>0</v>
      </c>
      <c r="F31" s="212">
        <f>'SO 22553'!V296</f>
        <v>0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ht="15">
      <c r="A32" s="209" t="s">
        <v>86</v>
      </c>
      <c r="B32" s="210">
        <f>'SO 22553'!L298</f>
        <v>0</v>
      </c>
      <c r="C32" s="210">
        <f>'SO 22553'!M298</f>
        <v>0</v>
      </c>
      <c r="D32" s="210">
        <f>'SO 22553'!I298</f>
        <v>0</v>
      </c>
      <c r="E32" s="214">
        <f>'SO 22553'!S298</f>
        <v>0</v>
      </c>
      <c r="F32" s="214">
        <f>'SO 22553'!V298</f>
        <v>0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6" ht="15">
      <c r="A33" s="215"/>
      <c r="B33" s="216"/>
      <c r="C33" s="216"/>
      <c r="D33" s="216"/>
      <c r="E33" s="217"/>
      <c r="F33" s="217"/>
    </row>
    <row r="34" spans="1:26" ht="15">
      <c r="A34" s="2" t="s">
        <v>88</v>
      </c>
      <c r="B34" s="146">
        <f>'SO 22553'!L299</f>
        <v>0</v>
      </c>
      <c r="C34" s="146">
        <f>'SO 22553'!M299</f>
        <v>0</v>
      </c>
      <c r="D34" s="146">
        <f>'SO 22553'!I299</f>
        <v>0</v>
      </c>
      <c r="E34" s="147">
        <f>'SO 22553'!S299</f>
        <v>8.43</v>
      </c>
      <c r="F34" s="147">
        <f>'SO 22553'!V299</f>
        <v>10.71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6" ht="15">
      <c r="A35" s="1"/>
      <c r="B35" s="139"/>
      <c r="C35" s="139"/>
      <c r="D35" s="139"/>
      <c r="E35" s="138"/>
      <c r="F35" s="138"/>
    </row>
    <row r="36" spans="1:6" ht="15">
      <c r="A36" s="1"/>
      <c r="B36" s="139"/>
      <c r="C36" s="139"/>
      <c r="D36" s="139"/>
      <c r="E36" s="138"/>
      <c r="F36" s="138"/>
    </row>
    <row r="37" spans="1:6" ht="15">
      <c r="A37" s="1"/>
      <c r="B37" s="139"/>
      <c r="C37" s="139"/>
      <c r="D37" s="139"/>
      <c r="E37" s="138"/>
      <c r="F37" s="138"/>
    </row>
    <row r="38" spans="1:6" ht="15">
      <c r="A38" s="1"/>
      <c r="B38" s="139"/>
      <c r="C38" s="139"/>
      <c r="D38" s="139"/>
      <c r="E38" s="138"/>
      <c r="F38" s="138"/>
    </row>
    <row r="39" spans="1:6" ht="15">
      <c r="A39" s="1"/>
      <c r="B39" s="139"/>
      <c r="C39" s="139"/>
      <c r="D39" s="139"/>
      <c r="E39" s="138"/>
      <c r="F39" s="138"/>
    </row>
    <row r="40" spans="1:6" ht="15">
      <c r="A40" s="1"/>
      <c r="B40" s="139"/>
      <c r="C40" s="139"/>
      <c r="D40" s="139"/>
      <c r="E40" s="138"/>
      <c r="F40" s="138"/>
    </row>
    <row r="41" spans="1:6" ht="15">
      <c r="A41" s="1"/>
      <c r="B41" s="139"/>
      <c r="C41" s="139"/>
      <c r="D41" s="139"/>
      <c r="E41" s="138"/>
      <c r="F41" s="138"/>
    </row>
    <row r="42" spans="1:6" ht="15">
      <c r="A42" s="1"/>
      <c r="B42" s="139"/>
      <c r="C42" s="139"/>
      <c r="D42" s="139"/>
      <c r="E42" s="138"/>
      <c r="F42" s="138"/>
    </row>
    <row r="43" spans="1:6" ht="15">
      <c r="A43" s="1"/>
      <c r="B43" s="139"/>
      <c r="C43" s="139"/>
      <c r="D43" s="139"/>
      <c r="E43" s="138"/>
      <c r="F43" s="138"/>
    </row>
    <row r="44" spans="1:6" ht="15">
      <c r="A44" s="1"/>
      <c r="B44" s="139"/>
      <c r="C44" s="139"/>
      <c r="D44" s="139"/>
      <c r="E44" s="138"/>
      <c r="F44" s="138"/>
    </row>
    <row r="45" spans="1:6" ht="15">
      <c r="A45" s="1"/>
      <c r="B45" s="139"/>
      <c r="C45" s="139"/>
      <c r="D45" s="139"/>
      <c r="E45" s="138"/>
      <c r="F45" s="138"/>
    </row>
    <row r="46" spans="1:6" ht="15">
      <c r="A46" s="1"/>
      <c r="B46" s="139"/>
      <c r="C46" s="139"/>
      <c r="D46" s="139"/>
      <c r="E46" s="138"/>
      <c r="F46" s="138"/>
    </row>
    <row r="47" spans="1:6" ht="15">
      <c r="A47" s="1"/>
      <c r="B47" s="139"/>
      <c r="C47" s="139"/>
      <c r="D47" s="139"/>
      <c r="E47" s="138"/>
      <c r="F47" s="138"/>
    </row>
    <row r="48" spans="1:6" ht="15">
      <c r="A48" s="1"/>
      <c r="B48" s="139"/>
      <c r="C48" s="139"/>
      <c r="D48" s="139"/>
      <c r="E48" s="138"/>
      <c r="F48" s="138"/>
    </row>
    <row r="49" spans="1:6" ht="15">
      <c r="A49" s="1"/>
      <c r="B49" s="139"/>
      <c r="C49" s="139"/>
      <c r="D49" s="139"/>
      <c r="E49" s="138"/>
      <c r="F49" s="138"/>
    </row>
    <row r="50" spans="1:6" ht="15">
      <c r="A50" s="1"/>
      <c r="B50" s="139"/>
      <c r="C50" s="139"/>
      <c r="D50" s="139"/>
      <c r="E50" s="138"/>
      <c r="F50" s="138"/>
    </row>
    <row r="51" spans="1:6" ht="15">
      <c r="A51" s="1"/>
      <c r="B51" s="139"/>
      <c r="C51" s="139"/>
      <c r="D51" s="139"/>
      <c r="E51" s="138"/>
      <c r="F51" s="138"/>
    </row>
    <row r="52" spans="1:6" ht="15">
      <c r="A52" s="1"/>
      <c r="B52" s="139"/>
      <c r="C52" s="139"/>
      <c r="D52" s="139"/>
      <c r="E52" s="138"/>
      <c r="F52" s="138"/>
    </row>
    <row r="53" spans="1:6" ht="15">
      <c r="A53" s="1"/>
      <c r="B53" s="139"/>
      <c r="C53" s="139"/>
      <c r="D53" s="139"/>
      <c r="E53" s="138"/>
      <c r="F53" s="138"/>
    </row>
    <row r="54" spans="1:6" ht="15">
      <c r="A54" s="1"/>
      <c r="B54" s="139"/>
      <c r="C54" s="139"/>
      <c r="D54" s="139"/>
      <c r="E54" s="138"/>
      <c r="F54" s="138"/>
    </row>
    <row r="55" spans="1:6" ht="15">
      <c r="A55" s="1"/>
      <c r="B55" s="139"/>
      <c r="C55" s="139"/>
      <c r="D55" s="139"/>
      <c r="E55" s="138"/>
      <c r="F55" s="138"/>
    </row>
    <row r="56" spans="1:6" ht="15">
      <c r="A56" s="1"/>
      <c r="B56" s="139"/>
      <c r="C56" s="139"/>
      <c r="D56" s="139"/>
      <c r="E56" s="138"/>
      <c r="F56" s="138"/>
    </row>
    <row r="57" spans="1:6" ht="15">
      <c r="A57" s="1"/>
      <c r="B57" s="139"/>
      <c r="C57" s="139"/>
      <c r="D57" s="139"/>
      <c r="E57" s="138"/>
      <c r="F57" s="138"/>
    </row>
    <row r="58" spans="1:6" ht="15">
      <c r="A58" s="1"/>
      <c r="B58" s="139"/>
      <c r="C58" s="139"/>
      <c r="D58" s="139"/>
      <c r="E58" s="138"/>
      <c r="F58" s="138"/>
    </row>
    <row r="59" spans="1:6" ht="15">
      <c r="A59" s="1"/>
      <c r="B59" s="139"/>
      <c r="C59" s="139"/>
      <c r="D59" s="139"/>
      <c r="E59" s="138"/>
      <c r="F59" s="138"/>
    </row>
    <row r="60" spans="1:6" ht="15">
      <c r="A60" s="1"/>
      <c r="B60" s="139"/>
      <c r="C60" s="139"/>
      <c r="D60" s="139"/>
      <c r="E60" s="138"/>
      <c r="F60" s="138"/>
    </row>
    <row r="61" spans="1:6" ht="15">
      <c r="A61" s="1"/>
      <c r="B61" s="139"/>
      <c r="C61" s="139"/>
      <c r="D61" s="139"/>
      <c r="E61" s="138"/>
      <c r="F61" s="138"/>
    </row>
    <row r="62" spans="1:6" ht="15">
      <c r="A62" s="1"/>
      <c r="B62" s="139"/>
      <c r="C62" s="139"/>
      <c r="D62" s="139"/>
      <c r="E62" s="138"/>
      <c r="F62" s="138"/>
    </row>
    <row r="63" spans="1:6" ht="15">
      <c r="A63" s="1"/>
      <c r="B63" s="139"/>
      <c r="C63" s="139"/>
      <c r="D63" s="139"/>
      <c r="E63" s="138"/>
      <c r="F63" s="138"/>
    </row>
    <row r="64" spans="1:6" ht="15">
      <c r="A64" s="1"/>
      <c r="B64" s="139"/>
      <c r="C64" s="139"/>
      <c r="D64" s="139"/>
      <c r="E64" s="138"/>
      <c r="F64" s="138"/>
    </row>
    <row r="65" spans="1:6" ht="15">
      <c r="A65" s="1"/>
      <c r="B65" s="139"/>
      <c r="C65" s="139"/>
      <c r="D65" s="139"/>
      <c r="E65" s="138"/>
      <c r="F65" s="138"/>
    </row>
    <row r="66" spans="1:6" ht="15">
      <c r="A66" s="1"/>
      <c r="B66" s="139"/>
      <c r="C66" s="139"/>
      <c r="D66" s="139"/>
      <c r="E66" s="138"/>
      <c r="F66" s="138"/>
    </row>
    <row r="67" spans="1:6" ht="15">
      <c r="A67" s="1"/>
      <c r="B67" s="139"/>
      <c r="C67" s="139"/>
      <c r="D67" s="139"/>
      <c r="E67" s="138"/>
      <c r="F67" s="138"/>
    </row>
    <row r="68" spans="1:6" ht="15">
      <c r="A68" s="1"/>
      <c r="B68" s="139"/>
      <c r="C68" s="139"/>
      <c r="D68" s="139"/>
      <c r="E68" s="138"/>
      <c r="F68" s="138"/>
    </row>
    <row r="69" spans="1:6" ht="15">
      <c r="A69" s="1"/>
      <c r="B69" s="139"/>
      <c r="C69" s="139"/>
      <c r="D69" s="139"/>
      <c r="E69" s="138"/>
      <c r="F69" s="138"/>
    </row>
    <row r="70" spans="1:6" ht="15">
      <c r="A70" s="1"/>
      <c r="B70" s="139"/>
      <c r="C70" s="139"/>
      <c r="D70" s="139"/>
      <c r="E70" s="138"/>
      <c r="F70" s="138"/>
    </row>
    <row r="71" spans="1:6" ht="15">
      <c r="A71" s="1"/>
      <c r="B71" s="139"/>
      <c r="C71" s="139"/>
      <c r="D71" s="139"/>
      <c r="E71" s="138"/>
      <c r="F71" s="138"/>
    </row>
    <row r="72" spans="1:6" ht="15">
      <c r="A72" s="1"/>
      <c r="B72" s="139"/>
      <c r="C72" s="139"/>
      <c r="D72" s="139"/>
      <c r="E72" s="138"/>
      <c r="F72" s="138"/>
    </row>
    <row r="73" spans="1:6" ht="15">
      <c r="A73" s="1"/>
      <c r="B73" s="139"/>
      <c r="C73" s="139"/>
      <c r="D73" s="139"/>
      <c r="E73" s="138"/>
      <c r="F73" s="138"/>
    </row>
    <row r="74" spans="1:6" ht="15">
      <c r="A74" s="1"/>
      <c r="B74" s="139"/>
      <c r="C74" s="139"/>
      <c r="D74" s="139"/>
      <c r="E74" s="138"/>
      <c r="F74" s="138"/>
    </row>
    <row r="75" spans="1:6" ht="15">
      <c r="A75" s="1"/>
      <c r="B75" s="139"/>
      <c r="C75" s="139"/>
      <c r="D75" s="139"/>
      <c r="E75" s="138"/>
      <c r="F75" s="138"/>
    </row>
    <row r="76" spans="1:6" ht="15">
      <c r="A76" s="1"/>
      <c r="B76" s="139"/>
      <c r="C76" s="139"/>
      <c r="D76" s="139"/>
      <c r="E76" s="138"/>
      <c r="F76" s="138"/>
    </row>
    <row r="77" spans="1:6" ht="15">
      <c r="A77" s="1"/>
      <c r="B77" s="139"/>
      <c r="C77" s="139"/>
      <c r="D77" s="139"/>
      <c r="E77" s="138"/>
      <c r="F77" s="138"/>
    </row>
    <row r="78" spans="1:6" ht="15">
      <c r="A78" s="1"/>
      <c r="B78" s="139"/>
      <c r="C78" s="139"/>
      <c r="D78" s="139"/>
      <c r="E78" s="138"/>
      <c r="F78" s="138"/>
    </row>
    <row r="79" spans="1:6" ht="15">
      <c r="A79" s="1"/>
      <c r="B79" s="139"/>
      <c r="C79" s="139"/>
      <c r="D79" s="139"/>
      <c r="E79" s="138"/>
      <c r="F79" s="138"/>
    </row>
    <row r="80" spans="1:6" ht="15">
      <c r="A80" s="1"/>
      <c r="B80" s="139"/>
      <c r="C80" s="139"/>
      <c r="D80" s="139"/>
      <c r="E80" s="138"/>
      <c r="F80" s="138"/>
    </row>
    <row r="81" spans="1:6" ht="15">
      <c r="A81" s="1"/>
      <c r="B81" s="139"/>
      <c r="C81" s="139"/>
      <c r="D81" s="139"/>
      <c r="E81" s="138"/>
      <c r="F81" s="138"/>
    </row>
    <row r="82" spans="1:6" ht="15">
      <c r="A82" s="1"/>
      <c r="B82" s="139"/>
      <c r="C82" s="139"/>
      <c r="D82" s="139"/>
      <c r="E82" s="138"/>
      <c r="F82" s="138"/>
    </row>
    <row r="83" spans="1:6" ht="15">
      <c r="A83" s="1"/>
      <c r="B83" s="139"/>
      <c r="C83" s="139"/>
      <c r="D83" s="139"/>
      <c r="E83" s="138"/>
      <c r="F83" s="138"/>
    </row>
    <row r="84" spans="1:6" ht="15">
      <c r="A84" s="1"/>
      <c r="B84" s="139"/>
      <c r="C84" s="139"/>
      <c r="D84" s="139"/>
      <c r="E84" s="138"/>
      <c r="F84" s="138"/>
    </row>
    <row r="85" spans="1:6" ht="15">
      <c r="A85" s="1"/>
      <c r="B85" s="139"/>
      <c r="C85" s="139"/>
      <c r="D85" s="139"/>
      <c r="E85" s="138"/>
      <c r="F85" s="138"/>
    </row>
    <row r="86" spans="1:6" ht="15">
      <c r="A86" s="1"/>
      <c r="B86" s="139"/>
      <c r="C86" s="139"/>
      <c r="D86" s="139"/>
      <c r="E86" s="138"/>
      <c r="F86" s="138"/>
    </row>
    <row r="87" spans="1:6" ht="15">
      <c r="A87" s="1"/>
      <c r="B87" s="139"/>
      <c r="C87" s="139"/>
      <c r="D87" s="139"/>
      <c r="E87" s="138"/>
      <c r="F87" s="138"/>
    </row>
    <row r="88" spans="1:6" ht="15">
      <c r="A88" s="1"/>
      <c r="B88" s="139"/>
      <c r="C88" s="139"/>
      <c r="D88" s="139"/>
      <c r="E88" s="138"/>
      <c r="F88" s="138"/>
    </row>
    <row r="89" spans="1:6" ht="15">
      <c r="A89" s="1"/>
      <c r="B89" s="139"/>
      <c r="C89" s="139"/>
      <c r="D89" s="139"/>
      <c r="E89" s="138"/>
      <c r="F89" s="138"/>
    </row>
    <row r="90" spans="1:6" ht="15">
      <c r="A90" s="1"/>
      <c r="B90" s="139"/>
      <c r="C90" s="139"/>
      <c r="D90" s="139"/>
      <c r="E90" s="138"/>
      <c r="F90" s="138"/>
    </row>
    <row r="91" spans="1:6" ht="15">
      <c r="A91" s="1"/>
      <c r="B91" s="139"/>
      <c r="C91" s="139"/>
      <c r="D91" s="139"/>
      <c r="E91" s="138"/>
      <c r="F91" s="138"/>
    </row>
    <row r="92" spans="1:6" ht="15">
      <c r="A92" s="1"/>
      <c r="B92" s="139"/>
      <c r="C92" s="139"/>
      <c r="D92" s="139"/>
      <c r="E92" s="138"/>
      <c r="F92" s="138"/>
    </row>
    <row r="93" spans="1:6" ht="15">
      <c r="A93" s="1"/>
      <c r="B93" s="139"/>
      <c r="C93" s="139"/>
      <c r="D93" s="139"/>
      <c r="E93" s="138"/>
      <c r="F93" s="138"/>
    </row>
    <row r="94" spans="1:6" ht="15">
      <c r="A94" s="1"/>
      <c r="B94" s="139"/>
      <c r="C94" s="139"/>
      <c r="D94" s="139"/>
      <c r="E94" s="138"/>
      <c r="F94" s="138"/>
    </row>
    <row r="95" spans="1:6" ht="15">
      <c r="A95" s="1"/>
      <c r="B95" s="139"/>
      <c r="C95" s="139"/>
      <c r="D95" s="139"/>
      <c r="E95" s="138"/>
      <c r="F95" s="138"/>
    </row>
    <row r="96" spans="1:6" ht="15">
      <c r="A96" s="1"/>
      <c r="B96" s="139"/>
      <c r="C96" s="139"/>
      <c r="D96" s="139"/>
      <c r="E96" s="138"/>
      <c r="F96" s="138"/>
    </row>
    <row r="97" spans="1:6" ht="15">
      <c r="A97" s="1"/>
      <c r="B97" s="139"/>
      <c r="C97" s="139"/>
      <c r="D97" s="139"/>
      <c r="E97" s="138"/>
      <c r="F97" s="138"/>
    </row>
    <row r="98" spans="1:6" ht="15">
      <c r="A98" s="1"/>
      <c r="B98" s="139"/>
      <c r="C98" s="139"/>
      <c r="D98" s="139"/>
      <c r="E98" s="138"/>
      <c r="F98" s="138"/>
    </row>
    <row r="99" spans="1:6" ht="15">
      <c r="A99" s="1"/>
      <c r="B99" s="139"/>
      <c r="C99" s="139"/>
      <c r="D99" s="139"/>
      <c r="E99" s="138"/>
      <c r="F99" s="138"/>
    </row>
    <row r="100" spans="1:6" ht="15">
      <c r="A100" s="1"/>
      <c r="B100" s="139"/>
      <c r="C100" s="139"/>
      <c r="D100" s="139"/>
      <c r="E100" s="138"/>
      <c r="F100" s="138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9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11"/>
      <c r="C1" s="236" t="s">
        <v>25</v>
      </c>
      <c r="D1" s="237"/>
      <c r="E1" s="237"/>
      <c r="F1" s="237"/>
      <c r="G1" s="237"/>
      <c r="H1" s="238"/>
      <c r="I1" s="151" t="s">
        <v>22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1"/>
      <c r="B2" s="11"/>
      <c r="C2" s="236" t="s">
        <v>26</v>
      </c>
      <c r="D2" s="237"/>
      <c r="E2" s="237"/>
      <c r="F2" s="237"/>
      <c r="G2" s="237"/>
      <c r="H2" s="238"/>
      <c r="I2" s="151" t="s">
        <v>20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11"/>
      <c r="C3" s="236" t="s">
        <v>27</v>
      </c>
      <c r="D3" s="237"/>
      <c r="E3" s="237"/>
      <c r="F3" s="237"/>
      <c r="G3" s="237"/>
      <c r="H3" s="238"/>
      <c r="I3" s="151" t="s">
        <v>99</v>
      </c>
      <c r="J3" s="11"/>
      <c r="K3" s="3"/>
      <c r="L3" s="3"/>
      <c r="M3" s="3"/>
      <c r="N3" s="3"/>
      <c r="O3" s="3"/>
      <c r="P3" s="5" t="s">
        <v>24</v>
      </c>
      <c r="Q3" s="1"/>
      <c r="R3" s="1"/>
      <c r="S3" s="3"/>
      <c r="V3" s="3"/>
    </row>
    <row r="4" spans="1:22" ht="15">
      <c r="A4" s="3"/>
      <c r="B4" s="3"/>
      <c r="C4" s="5" t="s">
        <v>100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3"/>
      <c r="C5" s="152" t="s">
        <v>446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3"/>
      <c r="B7" s="13"/>
      <c r="C7" s="14" t="s">
        <v>69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>
      <c r="A8" s="154" t="s">
        <v>89</v>
      </c>
      <c r="B8" s="154" t="s">
        <v>90</v>
      </c>
      <c r="C8" s="154" t="s">
        <v>91</v>
      </c>
      <c r="D8" s="154" t="s">
        <v>92</v>
      </c>
      <c r="E8" s="154" t="s">
        <v>93</v>
      </c>
      <c r="F8" s="154" t="s">
        <v>94</v>
      </c>
      <c r="G8" s="154" t="s">
        <v>59</v>
      </c>
      <c r="H8" s="154" t="s">
        <v>60</v>
      </c>
      <c r="I8" s="154" t="s">
        <v>95</v>
      </c>
      <c r="J8" s="154"/>
      <c r="K8" s="154"/>
      <c r="L8" s="154"/>
      <c r="M8" s="154"/>
      <c r="N8" s="154"/>
      <c r="O8" s="154"/>
      <c r="P8" s="154" t="s">
        <v>96</v>
      </c>
      <c r="Q8" s="149"/>
      <c r="R8" s="149"/>
      <c r="S8" s="154" t="s">
        <v>97</v>
      </c>
      <c r="T8" s="150"/>
      <c r="U8" s="150"/>
      <c r="V8" s="154" t="s">
        <v>98</v>
      </c>
      <c r="W8" s="148"/>
      <c r="X8" s="148"/>
      <c r="Y8" s="148"/>
      <c r="Z8" s="148"/>
    </row>
    <row r="9" spans="1:26" ht="15">
      <c r="A9" s="140"/>
      <c r="B9" s="140"/>
      <c r="C9" s="155"/>
      <c r="D9" s="143" t="s">
        <v>70</v>
      </c>
      <c r="E9" s="140"/>
      <c r="F9" s="156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4"/>
      <c r="R9" s="144"/>
      <c r="S9" s="140"/>
      <c r="T9" s="142"/>
      <c r="U9" s="142"/>
      <c r="V9" s="140"/>
      <c r="W9" s="142"/>
      <c r="X9" s="142"/>
      <c r="Y9" s="142"/>
      <c r="Z9" s="142"/>
    </row>
    <row r="10" spans="1:26" ht="15">
      <c r="A10" s="144"/>
      <c r="B10" s="144"/>
      <c r="C10" s="158">
        <v>3</v>
      </c>
      <c r="D10" s="158" t="s">
        <v>71</v>
      </c>
      <c r="E10" s="144"/>
      <c r="F10" s="157"/>
      <c r="G10" s="145"/>
      <c r="H10" s="145"/>
      <c r="I10" s="145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2"/>
      <c r="U10" s="142"/>
      <c r="V10" s="144"/>
      <c r="W10" s="142"/>
      <c r="X10" s="142"/>
      <c r="Y10" s="142"/>
      <c r="Z10" s="142"/>
    </row>
    <row r="11" spans="1:26" ht="24.75" customHeight="1">
      <c r="A11" s="167">
        <v>1</v>
      </c>
      <c r="B11" s="162" t="s">
        <v>101</v>
      </c>
      <c r="C11" s="168" t="s">
        <v>102</v>
      </c>
      <c r="D11" s="162" t="s">
        <v>103</v>
      </c>
      <c r="E11" s="162" t="s">
        <v>104</v>
      </c>
      <c r="F11" s="163">
        <v>3.5875</v>
      </c>
      <c r="G11" s="164">
        <v>0</v>
      </c>
      <c r="H11" s="164">
        <v>0</v>
      </c>
      <c r="I11" s="164">
        <f>ROUND(F11*(G11+H11),2)</f>
        <v>0</v>
      </c>
      <c r="J11" s="162">
        <f>ROUND(F11*(N11),2)</f>
        <v>0</v>
      </c>
      <c r="K11" s="165">
        <f>ROUND(F11*(O11),2)</f>
        <v>0</v>
      </c>
      <c r="L11" s="165">
        <f>ROUND(F11*(G11),2)</f>
        <v>0</v>
      </c>
      <c r="M11" s="165">
        <f>ROUND(F11*(H11),2)</f>
        <v>0</v>
      </c>
      <c r="N11" s="165">
        <v>0</v>
      </c>
      <c r="O11" s="165"/>
      <c r="P11" s="172">
        <v>0.08495</v>
      </c>
      <c r="Q11" s="173"/>
      <c r="R11" s="173">
        <v>0.08495</v>
      </c>
      <c r="S11" s="171">
        <f>ROUND(F11*(P11),3)</f>
        <v>0.305</v>
      </c>
      <c r="T11" s="166"/>
      <c r="U11" s="166"/>
      <c r="V11" s="172"/>
      <c r="Z11">
        <v>0</v>
      </c>
    </row>
    <row r="12" spans="1:22" ht="12" customHeight="1">
      <c r="A12" s="159"/>
      <c r="B12" s="159"/>
      <c r="C12" s="169"/>
      <c r="D12" s="169" t="s">
        <v>447</v>
      </c>
      <c r="E12" s="159"/>
      <c r="F12" s="160"/>
      <c r="G12" s="161"/>
      <c r="H12" s="161"/>
      <c r="I12" s="161"/>
      <c r="J12" s="159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2" ht="15">
      <c r="A13" s="159"/>
      <c r="B13" s="159"/>
      <c r="C13" s="159"/>
      <c r="D13" s="170" t="s">
        <v>106</v>
      </c>
      <c r="E13" s="159"/>
      <c r="F13" s="160">
        <v>3.15</v>
      </c>
      <c r="G13" s="161"/>
      <c r="H13" s="161"/>
      <c r="I13" s="161"/>
      <c r="J13" s="159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2" ht="12" customHeight="1">
      <c r="A14" s="159"/>
      <c r="B14" s="159"/>
      <c r="C14" s="169"/>
      <c r="D14" s="169" t="s">
        <v>107</v>
      </c>
      <c r="E14" s="159"/>
      <c r="F14" s="160"/>
      <c r="G14" s="161"/>
      <c r="H14" s="161"/>
      <c r="I14" s="161"/>
      <c r="J14" s="159"/>
      <c r="K14" s="1"/>
      <c r="L14" s="1"/>
      <c r="M14" s="1"/>
      <c r="N14" s="1"/>
      <c r="O14" s="1"/>
      <c r="P14" s="1"/>
      <c r="Q14" s="1"/>
      <c r="R14" s="1"/>
      <c r="S14" s="1"/>
      <c r="V14" s="1"/>
    </row>
    <row r="15" spans="1:22" ht="15">
      <c r="A15" s="159"/>
      <c r="B15" s="159"/>
      <c r="C15" s="159"/>
      <c r="D15" s="170" t="s">
        <v>108</v>
      </c>
      <c r="E15" s="159"/>
      <c r="F15" s="160">
        <v>0.4375</v>
      </c>
      <c r="G15" s="161"/>
      <c r="H15" s="161"/>
      <c r="I15" s="161"/>
      <c r="J15" s="159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6" ht="15">
      <c r="A16" s="144"/>
      <c r="B16" s="144"/>
      <c r="C16" s="158">
        <v>3</v>
      </c>
      <c r="D16" s="158" t="s">
        <v>71</v>
      </c>
      <c r="E16" s="144"/>
      <c r="F16" s="157"/>
      <c r="G16" s="146">
        <f>ROUND((SUM(L10:L15))/1,2)</f>
        <v>0</v>
      </c>
      <c r="H16" s="146">
        <f>ROUND((SUM(M10:M15))/1,2)</f>
        <v>0</v>
      </c>
      <c r="I16" s="146">
        <f>ROUND((SUM(I10:I15))/1,2)</f>
        <v>0</v>
      </c>
      <c r="J16" s="144"/>
      <c r="K16" s="144"/>
      <c r="L16" s="144">
        <f>ROUND((SUM(L10:L15))/1,2)</f>
        <v>0</v>
      </c>
      <c r="M16" s="144">
        <f>ROUND((SUM(M10:M15))/1,2)</f>
        <v>0</v>
      </c>
      <c r="N16" s="144"/>
      <c r="O16" s="144"/>
      <c r="P16" s="174"/>
      <c r="Q16" s="144"/>
      <c r="R16" s="144"/>
      <c r="S16" s="174">
        <f>ROUND((SUM(S10:S15))/1,2)</f>
        <v>0.31</v>
      </c>
      <c r="T16" s="142"/>
      <c r="U16" s="142"/>
      <c r="V16" s="2">
        <f>ROUND((SUM(V10:V15))/1,2)</f>
        <v>0</v>
      </c>
      <c r="W16" s="142"/>
      <c r="X16" s="142"/>
      <c r="Y16" s="142"/>
      <c r="Z16" s="142"/>
    </row>
    <row r="17" spans="1:22" ht="15">
      <c r="A17" s="1"/>
      <c r="B17" s="1"/>
      <c r="C17" s="1"/>
      <c r="D17" s="1"/>
      <c r="E17" s="1"/>
      <c r="F17" s="153"/>
      <c r="G17" s="139"/>
      <c r="H17" s="139"/>
      <c r="I17" s="139"/>
      <c r="J17" s="1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6" ht="15">
      <c r="A18" s="144"/>
      <c r="B18" s="144"/>
      <c r="C18" s="158">
        <v>6</v>
      </c>
      <c r="D18" s="158" t="s">
        <v>72</v>
      </c>
      <c r="E18" s="144"/>
      <c r="F18" s="157"/>
      <c r="G18" s="145"/>
      <c r="H18" s="145"/>
      <c r="I18" s="145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2"/>
      <c r="U18" s="142"/>
      <c r="V18" s="144"/>
      <c r="W18" s="142"/>
      <c r="X18" s="142"/>
      <c r="Y18" s="142"/>
      <c r="Z18" s="142"/>
    </row>
    <row r="19" spans="1:26" ht="24.75" customHeight="1">
      <c r="A19" s="167">
        <v>2</v>
      </c>
      <c r="B19" s="162" t="s">
        <v>101</v>
      </c>
      <c r="C19" s="168" t="s">
        <v>448</v>
      </c>
      <c r="D19" s="162" t="s">
        <v>449</v>
      </c>
      <c r="E19" s="162" t="s">
        <v>104</v>
      </c>
      <c r="F19" s="163">
        <v>21.919999999999998</v>
      </c>
      <c r="G19" s="164">
        <v>0</v>
      </c>
      <c r="H19" s="164">
        <v>0</v>
      </c>
      <c r="I19" s="164">
        <f>ROUND(F19*(G19+H19),2)</f>
        <v>0</v>
      </c>
      <c r="J19" s="162">
        <f>ROUND(F19*(N19),2)</f>
        <v>0</v>
      </c>
      <c r="K19" s="165">
        <f>ROUND(F19*(O19),2)</f>
        <v>0</v>
      </c>
      <c r="L19" s="165">
        <f>ROUND(F19*(G19),2)</f>
        <v>0</v>
      </c>
      <c r="M19" s="165">
        <f>ROUND(F19*(H19),2)</f>
        <v>0</v>
      </c>
      <c r="N19" s="165">
        <v>0</v>
      </c>
      <c r="O19" s="165"/>
      <c r="P19" s="172">
        <v>0.0003</v>
      </c>
      <c r="Q19" s="173"/>
      <c r="R19" s="173">
        <v>0.0003</v>
      </c>
      <c r="S19" s="171">
        <f>ROUND(F19*(P19),3)</f>
        <v>0.007</v>
      </c>
      <c r="T19" s="166"/>
      <c r="U19" s="166"/>
      <c r="V19" s="172"/>
      <c r="Z19">
        <v>0</v>
      </c>
    </row>
    <row r="20" spans="1:22" ht="12" customHeight="1">
      <c r="A20" s="159"/>
      <c r="B20" s="159"/>
      <c r="C20" s="169"/>
      <c r="D20" s="169" t="s">
        <v>450</v>
      </c>
      <c r="E20" s="159"/>
      <c r="F20" s="160"/>
      <c r="G20" s="161"/>
      <c r="H20" s="161"/>
      <c r="I20" s="161"/>
      <c r="J20" s="159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2" ht="15">
      <c r="A21" s="159"/>
      <c r="B21" s="159"/>
      <c r="C21" s="159"/>
      <c r="D21" s="170" t="s">
        <v>451</v>
      </c>
      <c r="E21" s="159"/>
      <c r="F21" s="160">
        <v>19.11</v>
      </c>
      <c r="G21" s="161"/>
      <c r="H21" s="161"/>
      <c r="I21" s="161"/>
      <c r="J21" s="159"/>
      <c r="K21" s="1"/>
      <c r="L21" s="1"/>
      <c r="M21" s="1"/>
      <c r="N21" s="1"/>
      <c r="O21" s="1"/>
      <c r="P21" s="1"/>
      <c r="Q21" s="1"/>
      <c r="R21" s="1"/>
      <c r="S21" s="1"/>
      <c r="V21" s="1"/>
    </row>
    <row r="22" spans="1:22" ht="12" customHeight="1">
      <c r="A22" s="159"/>
      <c r="B22" s="159"/>
      <c r="C22" s="169"/>
      <c r="D22" s="169" t="s">
        <v>452</v>
      </c>
      <c r="E22" s="159"/>
      <c r="F22" s="160"/>
      <c r="G22" s="161"/>
      <c r="H22" s="161"/>
      <c r="I22" s="161"/>
      <c r="J22" s="159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2" ht="15">
      <c r="A23" s="159"/>
      <c r="B23" s="159"/>
      <c r="C23" s="159"/>
      <c r="D23" s="170" t="s">
        <v>157</v>
      </c>
      <c r="E23" s="159"/>
      <c r="F23" s="160">
        <v>2.81</v>
      </c>
      <c r="G23" s="161"/>
      <c r="H23" s="161"/>
      <c r="I23" s="161"/>
      <c r="J23" s="159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ht="34.5" customHeight="1">
      <c r="A24" s="167">
        <v>3</v>
      </c>
      <c r="B24" s="162" t="s">
        <v>101</v>
      </c>
      <c r="C24" s="168" t="s">
        <v>453</v>
      </c>
      <c r="D24" s="162" t="s">
        <v>454</v>
      </c>
      <c r="E24" s="162" t="s">
        <v>104</v>
      </c>
      <c r="F24" s="163">
        <v>21.92</v>
      </c>
      <c r="G24" s="164">
        <v>0</v>
      </c>
      <c r="H24" s="164">
        <v>0</v>
      </c>
      <c r="I24" s="164">
        <f>ROUND(F24*(G24+H24),2)</f>
        <v>0</v>
      </c>
      <c r="J24" s="162">
        <f>ROUND(F24*(N24),2)</f>
        <v>0</v>
      </c>
      <c r="K24" s="165">
        <f>ROUND(F24*(O24),2)</f>
        <v>0</v>
      </c>
      <c r="L24" s="165">
        <f>ROUND(F24*(G24),2)</f>
        <v>0</v>
      </c>
      <c r="M24" s="165">
        <f>ROUND(F24*(H24),2)</f>
        <v>0</v>
      </c>
      <c r="N24" s="165">
        <v>0</v>
      </c>
      <c r="O24" s="165"/>
      <c r="P24" s="172">
        <v>0.01408</v>
      </c>
      <c r="Q24" s="173"/>
      <c r="R24" s="173">
        <v>0.01408</v>
      </c>
      <c r="S24" s="171">
        <f>ROUND(F24*(P24),3)</f>
        <v>0.309</v>
      </c>
      <c r="T24" s="166"/>
      <c r="U24" s="166"/>
      <c r="V24" s="172"/>
      <c r="Z24">
        <v>0</v>
      </c>
    </row>
    <row r="25" spans="1:26" ht="34.5" customHeight="1">
      <c r="A25" s="167">
        <v>4</v>
      </c>
      <c r="B25" s="162" t="s">
        <v>101</v>
      </c>
      <c r="C25" s="168" t="s">
        <v>455</v>
      </c>
      <c r="D25" s="162" t="s">
        <v>456</v>
      </c>
      <c r="E25" s="162" t="s">
        <v>104</v>
      </c>
      <c r="F25" s="163">
        <v>21.92</v>
      </c>
      <c r="G25" s="164">
        <v>0</v>
      </c>
      <c r="H25" s="164">
        <v>0</v>
      </c>
      <c r="I25" s="164">
        <f>ROUND(F25*(G25+H25),2)</f>
        <v>0</v>
      </c>
      <c r="J25" s="162">
        <f>ROUND(F25*(N25),2)</f>
        <v>0</v>
      </c>
      <c r="K25" s="165">
        <f>ROUND(F25*(O25),2)</f>
        <v>0</v>
      </c>
      <c r="L25" s="165">
        <f>ROUND(F25*(G25),2)</f>
        <v>0</v>
      </c>
      <c r="M25" s="165">
        <f>ROUND(F25*(H25),2)</f>
        <v>0</v>
      </c>
      <c r="N25" s="165">
        <v>0</v>
      </c>
      <c r="O25" s="165"/>
      <c r="P25" s="172">
        <v>0.0066</v>
      </c>
      <c r="Q25" s="173"/>
      <c r="R25" s="173">
        <v>0.0066</v>
      </c>
      <c r="S25" s="171">
        <f>ROUND(F25*(P25),3)</f>
        <v>0.145</v>
      </c>
      <c r="T25" s="166"/>
      <c r="U25" s="166"/>
      <c r="V25" s="172"/>
      <c r="Z25">
        <v>0</v>
      </c>
    </row>
    <row r="26" spans="1:26" ht="24.75" customHeight="1">
      <c r="A26" s="167">
        <v>5</v>
      </c>
      <c r="B26" s="162" t="s">
        <v>101</v>
      </c>
      <c r="C26" s="168" t="s">
        <v>109</v>
      </c>
      <c r="D26" s="162" t="s">
        <v>110</v>
      </c>
      <c r="E26" s="162" t="s">
        <v>104</v>
      </c>
      <c r="F26" s="163">
        <v>137.302</v>
      </c>
      <c r="G26" s="164">
        <v>0</v>
      </c>
      <c r="H26" s="164">
        <v>0</v>
      </c>
      <c r="I26" s="164">
        <f>ROUND(F26*(G26+H26),2)</f>
        <v>0</v>
      </c>
      <c r="J26" s="162">
        <f>ROUND(F26*(N26),2)</f>
        <v>0</v>
      </c>
      <c r="K26" s="165">
        <f>ROUND(F26*(O26),2)</f>
        <v>0</v>
      </c>
      <c r="L26" s="165">
        <f>ROUND(F26*(G26),2)</f>
        <v>0</v>
      </c>
      <c r="M26" s="165">
        <f>ROUND(F26*(H26),2)</f>
        <v>0</v>
      </c>
      <c r="N26" s="165">
        <v>0</v>
      </c>
      <c r="O26" s="165"/>
      <c r="P26" s="172">
        <v>0.00735</v>
      </c>
      <c r="Q26" s="173"/>
      <c r="R26" s="173">
        <v>0.00735</v>
      </c>
      <c r="S26" s="171">
        <f>ROUND(F26*(P26),3)</f>
        <v>1.009</v>
      </c>
      <c r="T26" s="166"/>
      <c r="U26" s="166"/>
      <c r="V26" s="172"/>
      <c r="Z26">
        <v>0</v>
      </c>
    </row>
    <row r="27" spans="1:22" ht="12" customHeight="1">
      <c r="A27" s="159"/>
      <c r="B27" s="159"/>
      <c r="C27" s="169"/>
      <c r="D27" s="169" t="s">
        <v>450</v>
      </c>
      <c r="E27" s="159"/>
      <c r="F27" s="160"/>
      <c r="G27" s="161"/>
      <c r="H27" s="161"/>
      <c r="I27" s="161"/>
      <c r="J27" s="159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2" ht="15">
      <c r="A28" s="159"/>
      <c r="B28" s="159"/>
      <c r="C28" s="159"/>
      <c r="D28" s="170" t="s">
        <v>112</v>
      </c>
      <c r="E28" s="159"/>
      <c r="F28" s="160">
        <v>120.946</v>
      </c>
      <c r="G28" s="161"/>
      <c r="H28" s="161"/>
      <c r="I28" s="161"/>
      <c r="J28" s="159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2" ht="12" customHeight="1">
      <c r="A29" s="159"/>
      <c r="B29" s="159"/>
      <c r="C29" s="169"/>
      <c r="D29" s="169" t="s">
        <v>107</v>
      </c>
      <c r="E29" s="159"/>
      <c r="F29" s="160"/>
      <c r="G29" s="161"/>
      <c r="H29" s="161"/>
      <c r="I29" s="161"/>
      <c r="J29" s="159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2" ht="15">
      <c r="A30" s="159"/>
      <c r="B30" s="159"/>
      <c r="C30" s="159"/>
      <c r="D30" s="170" t="s">
        <v>113</v>
      </c>
      <c r="E30" s="159"/>
      <c r="F30" s="160">
        <v>16.356</v>
      </c>
      <c r="G30" s="161"/>
      <c r="H30" s="161"/>
      <c r="I30" s="161"/>
      <c r="J30" s="159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ht="24.75" customHeight="1">
      <c r="A31" s="167">
        <v>6</v>
      </c>
      <c r="B31" s="162" t="s">
        <v>101</v>
      </c>
      <c r="C31" s="168" t="s">
        <v>114</v>
      </c>
      <c r="D31" s="162" t="s">
        <v>115</v>
      </c>
      <c r="E31" s="162" t="s">
        <v>116</v>
      </c>
      <c r="F31" s="163">
        <v>137.302</v>
      </c>
      <c r="G31" s="164">
        <v>0</v>
      </c>
      <c r="H31" s="164">
        <v>0</v>
      </c>
      <c r="I31" s="164">
        <f>ROUND(F31*(G31+H31),2)</f>
        <v>0</v>
      </c>
      <c r="J31" s="162">
        <f>ROUND(F31*(N31),2)</f>
        <v>0</v>
      </c>
      <c r="K31" s="165">
        <f>ROUND(F31*(O31),2)</f>
        <v>0</v>
      </c>
      <c r="L31" s="165">
        <f>ROUND(F31*(G31),2)</f>
        <v>0</v>
      </c>
      <c r="M31" s="165">
        <f>ROUND(F31*(H31),2)</f>
        <v>0</v>
      </c>
      <c r="N31" s="165">
        <v>0</v>
      </c>
      <c r="O31" s="165"/>
      <c r="P31" s="172">
        <v>0.016</v>
      </c>
      <c r="Q31" s="173"/>
      <c r="R31" s="173">
        <v>0.016</v>
      </c>
      <c r="S31" s="171">
        <f>ROUND(F31*(P31),3)</f>
        <v>2.197</v>
      </c>
      <c r="T31" s="166"/>
      <c r="U31" s="166"/>
      <c r="V31" s="172"/>
      <c r="Z31">
        <v>0</v>
      </c>
    </row>
    <row r="32" spans="1:22" ht="12" customHeight="1">
      <c r="A32" s="159"/>
      <c r="B32" s="159"/>
      <c r="C32" s="169"/>
      <c r="D32" s="169" t="s">
        <v>457</v>
      </c>
      <c r="E32" s="159"/>
      <c r="F32" s="160"/>
      <c r="G32" s="161"/>
      <c r="H32" s="161"/>
      <c r="I32" s="161"/>
      <c r="J32" s="159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2" ht="15">
      <c r="A33" s="159"/>
      <c r="B33" s="159"/>
      <c r="C33" s="159"/>
      <c r="D33" s="170" t="s">
        <v>118</v>
      </c>
      <c r="E33" s="159"/>
      <c r="F33" s="160">
        <v>137.302</v>
      </c>
      <c r="G33" s="161"/>
      <c r="H33" s="161"/>
      <c r="I33" s="161"/>
      <c r="J33" s="159"/>
      <c r="K33" s="1"/>
      <c r="L33" s="1"/>
      <c r="M33" s="1"/>
      <c r="N33" s="1"/>
      <c r="O33" s="1"/>
      <c r="P33" s="1"/>
      <c r="Q33" s="1"/>
      <c r="R33" s="1"/>
      <c r="S33" s="1"/>
      <c r="V33" s="1"/>
    </row>
    <row r="34" spans="1:26" ht="24.75" customHeight="1">
      <c r="A34" s="167">
        <v>7</v>
      </c>
      <c r="B34" s="162" t="s">
        <v>101</v>
      </c>
      <c r="C34" s="168" t="s">
        <v>119</v>
      </c>
      <c r="D34" s="162" t="s">
        <v>120</v>
      </c>
      <c r="E34" s="162" t="s">
        <v>116</v>
      </c>
      <c r="F34" s="163">
        <v>11.379999999999995</v>
      </c>
      <c r="G34" s="164">
        <v>0</v>
      </c>
      <c r="H34" s="164">
        <v>0</v>
      </c>
      <c r="I34" s="164">
        <f>ROUND(F34*(G34+H34),2)</f>
        <v>0</v>
      </c>
      <c r="J34" s="162">
        <f>ROUND(F34*(N34),2)</f>
        <v>0</v>
      </c>
      <c r="K34" s="165">
        <f>ROUND(F34*(O34),2)</f>
        <v>0</v>
      </c>
      <c r="L34" s="165">
        <f>ROUND(F34*(G34),2)</f>
        <v>0</v>
      </c>
      <c r="M34" s="165">
        <f>ROUND(F34*(H34),2)</f>
        <v>0</v>
      </c>
      <c r="N34" s="165">
        <v>0</v>
      </c>
      <c r="O34" s="165"/>
      <c r="P34" s="172">
        <v>0.006</v>
      </c>
      <c r="Q34" s="173"/>
      <c r="R34" s="173">
        <v>0.006</v>
      </c>
      <c r="S34" s="171">
        <f>ROUND(F34*(P34),3)</f>
        <v>0.068</v>
      </c>
      <c r="T34" s="166"/>
      <c r="U34" s="166"/>
      <c r="V34" s="172"/>
      <c r="Z34">
        <v>0</v>
      </c>
    </row>
    <row r="35" spans="1:22" ht="12" customHeight="1">
      <c r="A35" s="159"/>
      <c r="B35" s="159"/>
      <c r="C35" s="169"/>
      <c r="D35" s="169" t="s">
        <v>458</v>
      </c>
      <c r="E35" s="159"/>
      <c r="F35" s="160"/>
      <c r="G35" s="161"/>
      <c r="H35" s="161"/>
      <c r="I35" s="161"/>
      <c r="J35" s="159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2" ht="15">
      <c r="A36" s="159"/>
      <c r="B36" s="159"/>
      <c r="C36" s="159"/>
      <c r="D36" s="170" t="s">
        <v>118</v>
      </c>
      <c r="E36" s="159"/>
      <c r="F36" s="160">
        <v>137.302</v>
      </c>
      <c r="G36" s="161"/>
      <c r="H36" s="161"/>
      <c r="I36" s="161"/>
      <c r="J36" s="159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2" ht="12" customHeight="1">
      <c r="A37" s="159"/>
      <c r="B37" s="159"/>
      <c r="C37" s="169"/>
      <c r="D37" s="169" t="s">
        <v>122</v>
      </c>
      <c r="E37" s="159"/>
      <c r="F37" s="160"/>
      <c r="G37" s="161"/>
      <c r="H37" s="161"/>
      <c r="I37" s="161"/>
      <c r="J37" s="159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2" ht="15">
      <c r="A38" s="159"/>
      <c r="B38" s="159"/>
      <c r="C38" s="159"/>
      <c r="D38" s="175" t="s">
        <v>123</v>
      </c>
      <c r="E38" s="159"/>
      <c r="F38" s="160">
        <v>-125.922</v>
      </c>
      <c r="G38" s="161"/>
      <c r="H38" s="161"/>
      <c r="I38" s="161"/>
      <c r="J38" s="159"/>
      <c r="K38" s="1"/>
      <c r="L38" s="1"/>
      <c r="M38" s="1"/>
      <c r="N38" s="1"/>
      <c r="O38" s="1"/>
      <c r="P38" s="1"/>
      <c r="Q38" s="1" t="s">
        <v>420</v>
      </c>
      <c r="R38" s="1"/>
      <c r="S38" s="1"/>
      <c r="V38" s="1"/>
    </row>
    <row r="39" spans="1:26" ht="24.75" customHeight="1">
      <c r="A39" s="167">
        <v>8</v>
      </c>
      <c r="B39" s="162" t="s">
        <v>101</v>
      </c>
      <c r="C39" s="168" t="s">
        <v>124</v>
      </c>
      <c r="D39" s="162" t="s">
        <v>125</v>
      </c>
      <c r="E39" s="162" t="s">
        <v>104</v>
      </c>
      <c r="F39" s="163">
        <v>137.302</v>
      </c>
      <c r="G39" s="164">
        <v>0</v>
      </c>
      <c r="H39" s="164">
        <v>0</v>
      </c>
      <c r="I39" s="164">
        <f>ROUND(F39*(G39+H39),2)</f>
        <v>0</v>
      </c>
      <c r="J39" s="162">
        <f>ROUND(F39*(N39),2)</f>
        <v>0</v>
      </c>
      <c r="K39" s="165">
        <f>ROUND(F39*(O39),2)</f>
        <v>0</v>
      </c>
      <c r="L39" s="165">
        <f>ROUND(F39*(G39),2)</f>
        <v>0</v>
      </c>
      <c r="M39" s="165">
        <f>ROUND(F39*(H39),2)</f>
        <v>0</v>
      </c>
      <c r="N39" s="165">
        <v>0</v>
      </c>
      <c r="O39" s="165"/>
      <c r="P39" s="172">
        <v>0.00288</v>
      </c>
      <c r="Q39" s="173"/>
      <c r="R39" s="173">
        <v>0.00288</v>
      </c>
      <c r="S39" s="171">
        <f>ROUND(F39*(P39),3)</f>
        <v>0.395</v>
      </c>
      <c r="T39" s="166"/>
      <c r="U39" s="166"/>
      <c r="V39" s="172"/>
      <c r="Z39">
        <v>0</v>
      </c>
    </row>
    <row r="40" spans="1:22" ht="12" customHeight="1">
      <c r="A40" s="159"/>
      <c r="B40" s="159"/>
      <c r="C40" s="169"/>
      <c r="D40" s="169" t="s">
        <v>459</v>
      </c>
      <c r="E40" s="159"/>
      <c r="F40" s="160"/>
      <c r="G40" s="161"/>
      <c r="H40" s="161"/>
      <c r="I40" s="161"/>
      <c r="J40" s="159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2" ht="15">
      <c r="A41" s="159"/>
      <c r="B41" s="159"/>
      <c r="C41" s="159"/>
      <c r="D41" s="170" t="s">
        <v>127</v>
      </c>
      <c r="E41" s="159"/>
      <c r="F41" s="160">
        <v>120.946</v>
      </c>
      <c r="G41" s="161"/>
      <c r="H41" s="161"/>
      <c r="I41" s="161"/>
      <c r="J41" s="159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2" ht="12" customHeight="1">
      <c r="A42" s="159"/>
      <c r="B42" s="159"/>
      <c r="C42" s="169"/>
      <c r="D42" s="169" t="s">
        <v>107</v>
      </c>
      <c r="E42" s="159"/>
      <c r="F42" s="160"/>
      <c r="G42" s="161"/>
      <c r="H42" s="161"/>
      <c r="I42" s="161"/>
      <c r="J42" s="159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2" ht="15">
      <c r="A43" s="159"/>
      <c r="B43" s="159"/>
      <c r="C43" s="159"/>
      <c r="D43" s="170" t="s">
        <v>128</v>
      </c>
      <c r="E43" s="159"/>
      <c r="F43" s="160">
        <v>16.356</v>
      </c>
      <c r="G43" s="161"/>
      <c r="H43" s="161"/>
      <c r="I43" s="161"/>
      <c r="J43" s="159"/>
      <c r="K43" s="1"/>
      <c r="L43" s="1"/>
      <c r="M43" s="1"/>
      <c r="N43" s="1"/>
      <c r="O43" s="1"/>
      <c r="P43" s="1"/>
      <c r="Q43" s="1"/>
      <c r="R43" s="1"/>
      <c r="S43" s="1"/>
      <c r="V43" s="1"/>
    </row>
    <row r="44" spans="1:26" ht="24.75" customHeight="1">
      <c r="A44" s="167">
        <v>9</v>
      </c>
      <c r="B44" s="162" t="s">
        <v>101</v>
      </c>
      <c r="C44" s="168" t="s">
        <v>129</v>
      </c>
      <c r="D44" s="162" t="s">
        <v>130</v>
      </c>
      <c r="E44" s="162" t="s">
        <v>131</v>
      </c>
      <c r="F44" s="163">
        <v>1.0196875</v>
      </c>
      <c r="G44" s="164">
        <v>0</v>
      </c>
      <c r="H44" s="164">
        <v>0</v>
      </c>
      <c r="I44" s="164">
        <f>ROUND(F44*(G44+H44),2)</f>
        <v>0</v>
      </c>
      <c r="J44" s="162">
        <f>ROUND(F44*(N44),2)</f>
        <v>0</v>
      </c>
      <c r="K44" s="165">
        <f>ROUND(F44*(O44),2)</f>
        <v>0</v>
      </c>
      <c r="L44" s="165">
        <f>ROUND(F44*(G44),2)</f>
        <v>0</v>
      </c>
      <c r="M44" s="165">
        <f>ROUND(F44*(H44),2)</f>
        <v>0</v>
      </c>
      <c r="N44" s="165">
        <v>0</v>
      </c>
      <c r="O44" s="165"/>
      <c r="P44" s="172">
        <v>2.23957</v>
      </c>
      <c r="Q44" s="173"/>
      <c r="R44" s="173">
        <v>2.23957</v>
      </c>
      <c r="S44" s="171">
        <f>ROUND(F44*(P44),3)</f>
        <v>2.284</v>
      </c>
      <c r="T44" s="166"/>
      <c r="U44" s="166"/>
      <c r="V44" s="172"/>
      <c r="Z44">
        <v>0</v>
      </c>
    </row>
    <row r="45" spans="1:22" ht="12" customHeight="1">
      <c r="A45" s="159"/>
      <c r="B45" s="159"/>
      <c r="C45" s="169"/>
      <c r="D45" s="169" t="s">
        <v>450</v>
      </c>
      <c r="E45" s="159"/>
      <c r="F45" s="160"/>
      <c r="G45" s="161"/>
      <c r="H45" s="161"/>
      <c r="I45" s="161"/>
      <c r="J45" s="159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2" ht="15">
      <c r="A46" s="159"/>
      <c r="B46" s="159"/>
      <c r="C46" s="159"/>
      <c r="D46" s="170" t="s">
        <v>132</v>
      </c>
      <c r="E46" s="159"/>
      <c r="F46" s="160">
        <v>0.91</v>
      </c>
      <c r="G46" s="161"/>
      <c r="H46" s="161"/>
      <c r="I46" s="161"/>
      <c r="J46" s="159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2" ht="12" customHeight="1">
      <c r="A47" s="159"/>
      <c r="B47" s="159"/>
      <c r="C47" s="169"/>
      <c r="D47" s="169" t="s">
        <v>107</v>
      </c>
      <c r="E47" s="159"/>
      <c r="F47" s="160"/>
      <c r="G47" s="161"/>
      <c r="H47" s="161"/>
      <c r="I47" s="161"/>
      <c r="J47" s="159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2" ht="15">
      <c r="A48" s="159"/>
      <c r="B48" s="159"/>
      <c r="C48" s="159"/>
      <c r="D48" s="170" t="s">
        <v>133</v>
      </c>
      <c r="E48" s="159"/>
      <c r="F48" s="160">
        <v>0.1096875</v>
      </c>
      <c r="G48" s="161"/>
      <c r="H48" s="161"/>
      <c r="I48" s="161"/>
      <c r="J48" s="159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6" ht="24.75" customHeight="1">
      <c r="A49" s="167">
        <v>10</v>
      </c>
      <c r="B49" s="162" t="s">
        <v>101</v>
      </c>
      <c r="C49" s="168" t="s">
        <v>134</v>
      </c>
      <c r="D49" s="162" t="s">
        <v>135</v>
      </c>
      <c r="E49" s="162" t="s">
        <v>131</v>
      </c>
      <c r="F49" s="163">
        <v>1.02</v>
      </c>
      <c r="G49" s="164">
        <v>0</v>
      </c>
      <c r="H49" s="164">
        <v>0</v>
      </c>
      <c r="I49" s="164">
        <f>ROUND(F49*(G49+H49),2)</f>
        <v>0</v>
      </c>
      <c r="J49" s="162">
        <f>ROUND(F49*(N49),2)</f>
        <v>0</v>
      </c>
      <c r="K49" s="165">
        <f>ROUND(F49*(O49),2)</f>
        <v>0</v>
      </c>
      <c r="L49" s="165">
        <f>ROUND(F49*(G49),2)</f>
        <v>0</v>
      </c>
      <c r="M49" s="165">
        <f>ROUND(F49*(H49),2)</f>
        <v>0</v>
      </c>
      <c r="N49" s="165">
        <v>0</v>
      </c>
      <c r="O49" s="165"/>
      <c r="P49" s="173"/>
      <c r="Q49" s="173"/>
      <c r="R49" s="173"/>
      <c r="S49" s="171">
        <f>ROUND(F49*(P49),3)</f>
        <v>0</v>
      </c>
      <c r="T49" s="166"/>
      <c r="U49" s="166"/>
      <c r="V49" s="172"/>
      <c r="Z49">
        <v>0</v>
      </c>
    </row>
    <row r="50" spans="1:26" ht="34.5" customHeight="1">
      <c r="A50" s="167">
        <v>11</v>
      </c>
      <c r="B50" s="162" t="s">
        <v>101</v>
      </c>
      <c r="C50" s="168" t="s">
        <v>136</v>
      </c>
      <c r="D50" s="162" t="s">
        <v>137</v>
      </c>
      <c r="E50" s="162" t="s">
        <v>104</v>
      </c>
      <c r="F50" s="163">
        <v>6.45</v>
      </c>
      <c r="G50" s="164">
        <v>0</v>
      </c>
      <c r="H50" s="164">
        <v>0</v>
      </c>
      <c r="I50" s="164">
        <f>ROUND(F50*(G50+H50),2)</f>
        <v>0</v>
      </c>
      <c r="J50" s="162">
        <f>ROUND(F50*(N50),2)</f>
        <v>0</v>
      </c>
      <c r="K50" s="165">
        <f>ROUND(F50*(O50),2)</f>
        <v>0</v>
      </c>
      <c r="L50" s="165">
        <f>ROUND(F50*(G50),2)</f>
        <v>0</v>
      </c>
      <c r="M50" s="165">
        <f>ROUND(F50*(H50),2)</f>
        <v>0</v>
      </c>
      <c r="N50" s="165">
        <v>0</v>
      </c>
      <c r="O50" s="165"/>
      <c r="P50" s="172">
        <v>0.00158</v>
      </c>
      <c r="Q50" s="173"/>
      <c r="R50" s="173">
        <v>0.00158</v>
      </c>
      <c r="S50" s="171">
        <f>ROUND(F50*(P50),3)</f>
        <v>0.01</v>
      </c>
      <c r="T50" s="166"/>
      <c r="U50" s="166"/>
      <c r="V50" s="172"/>
      <c r="Z50">
        <v>0</v>
      </c>
    </row>
    <row r="51" spans="1:22" ht="12" customHeight="1">
      <c r="A51" s="159"/>
      <c r="B51" s="159"/>
      <c r="C51" s="169"/>
      <c r="D51" s="169" t="s">
        <v>450</v>
      </c>
      <c r="E51" s="159"/>
      <c r="F51" s="160"/>
      <c r="G51" s="161"/>
      <c r="H51" s="161"/>
      <c r="I51" s="161"/>
      <c r="J51" s="159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2" ht="15">
      <c r="A52" s="159"/>
      <c r="B52" s="159"/>
      <c r="C52" s="159"/>
      <c r="D52" s="170" t="s">
        <v>138</v>
      </c>
      <c r="E52" s="159"/>
      <c r="F52" s="160">
        <v>5.6</v>
      </c>
      <c r="G52" s="161"/>
      <c r="H52" s="161"/>
      <c r="I52" s="161"/>
      <c r="J52" s="159"/>
      <c r="K52" s="1"/>
      <c r="L52" s="1"/>
      <c r="M52" s="1"/>
      <c r="N52" s="1"/>
      <c r="O52" s="1"/>
      <c r="P52" s="1"/>
      <c r="Q52" s="1"/>
      <c r="R52" s="1"/>
      <c r="S52" s="1"/>
      <c r="V52" s="1"/>
    </row>
    <row r="53" spans="1:22" ht="12" customHeight="1">
      <c r="A53" s="159"/>
      <c r="B53" s="159"/>
      <c r="C53" s="169"/>
      <c r="D53" s="169" t="s">
        <v>107</v>
      </c>
      <c r="E53" s="159"/>
      <c r="F53" s="160"/>
      <c r="G53" s="161"/>
      <c r="H53" s="161"/>
      <c r="I53" s="161"/>
      <c r="J53" s="159"/>
      <c r="K53" s="1"/>
      <c r="L53" s="1"/>
      <c r="M53" s="1"/>
      <c r="N53" s="1"/>
      <c r="O53" s="1"/>
      <c r="P53" s="1"/>
      <c r="Q53" s="1"/>
      <c r="R53" s="1"/>
      <c r="S53" s="1"/>
      <c r="V53" s="1"/>
    </row>
    <row r="54" spans="1:22" ht="15">
      <c r="A54" s="159"/>
      <c r="B54" s="159"/>
      <c r="C54" s="159"/>
      <c r="D54" s="170" t="s">
        <v>139</v>
      </c>
      <c r="E54" s="159"/>
      <c r="F54" s="160">
        <v>0.85</v>
      </c>
      <c r="G54" s="161"/>
      <c r="H54" s="161"/>
      <c r="I54" s="161"/>
      <c r="J54" s="159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ht="24.75" customHeight="1">
      <c r="A55" s="167">
        <v>12</v>
      </c>
      <c r="B55" s="162" t="s">
        <v>140</v>
      </c>
      <c r="C55" s="168" t="s">
        <v>141</v>
      </c>
      <c r="D55" s="162" t="s">
        <v>142</v>
      </c>
      <c r="E55" s="162" t="s">
        <v>104</v>
      </c>
      <c r="F55" s="163">
        <v>159.22199999999998</v>
      </c>
      <c r="G55" s="164">
        <v>0</v>
      </c>
      <c r="H55" s="164">
        <v>0</v>
      </c>
      <c r="I55" s="164">
        <f>ROUND(F55*(G55+H55),2)</f>
        <v>0</v>
      </c>
      <c r="J55" s="162">
        <f>ROUND(F55*(N55),2)</f>
        <v>0</v>
      </c>
      <c r="K55" s="165">
        <f>ROUND(F55*(O55),2)</f>
        <v>0</v>
      </c>
      <c r="L55" s="165">
        <f>ROUND(F55*(G55),2)</f>
        <v>0</v>
      </c>
      <c r="M55" s="165">
        <f>ROUND(F55*(H55),2)</f>
        <v>0</v>
      </c>
      <c r="N55" s="165">
        <v>0</v>
      </c>
      <c r="O55" s="165"/>
      <c r="P55" s="173"/>
      <c r="Q55" s="173"/>
      <c r="R55" s="173"/>
      <c r="S55" s="171">
        <f>ROUND(F55*(P55),3)</f>
        <v>0</v>
      </c>
      <c r="T55" s="166"/>
      <c r="U55" s="166"/>
      <c r="V55" s="172"/>
      <c r="Z55">
        <v>0</v>
      </c>
    </row>
    <row r="56" spans="1:22" ht="12" customHeight="1">
      <c r="A56" s="159"/>
      <c r="B56" s="159"/>
      <c r="C56" s="169"/>
      <c r="D56" s="169" t="s">
        <v>450</v>
      </c>
      <c r="E56" s="159"/>
      <c r="F56" s="160"/>
      <c r="G56" s="161"/>
      <c r="H56" s="161"/>
      <c r="I56" s="161"/>
      <c r="J56" s="159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2" ht="15">
      <c r="A57" s="159"/>
      <c r="B57" s="159"/>
      <c r="C57" s="159"/>
      <c r="D57" s="170" t="s">
        <v>112</v>
      </c>
      <c r="E57" s="159"/>
      <c r="F57" s="160">
        <v>120.946</v>
      </c>
      <c r="G57" s="161"/>
      <c r="H57" s="161"/>
      <c r="I57" s="161"/>
      <c r="J57" s="159"/>
      <c r="K57" s="1"/>
      <c r="L57" s="1"/>
      <c r="M57" s="1"/>
      <c r="N57" s="1"/>
      <c r="O57" s="1"/>
      <c r="P57" s="1"/>
      <c r="Q57" s="1"/>
      <c r="R57" s="1"/>
      <c r="S57" s="1"/>
      <c r="V57" s="1"/>
    </row>
    <row r="58" spans="1:22" ht="12" customHeight="1">
      <c r="A58" s="159"/>
      <c r="B58" s="159"/>
      <c r="C58" s="169"/>
      <c r="D58" s="169" t="s">
        <v>107</v>
      </c>
      <c r="E58" s="159"/>
      <c r="F58" s="160"/>
      <c r="G58" s="161"/>
      <c r="H58" s="161"/>
      <c r="I58" s="161"/>
      <c r="J58" s="159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2" ht="15">
      <c r="A59" s="159"/>
      <c r="B59" s="159"/>
      <c r="C59" s="159"/>
      <c r="D59" s="170" t="s">
        <v>113</v>
      </c>
      <c r="E59" s="159"/>
      <c r="F59" s="160">
        <v>16.356</v>
      </c>
      <c r="G59" s="161"/>
      <c r="H59" s="161"/>
      <c r="I59" s="161"/>
      <c r="J59" s="159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2" ht="12" customHeight="1">
      <c r="A60" s="159"/>
      <c r="B60" s="159"/>
      <c r="C60" s="169"/>
      <c r="D60" s="169" t="s">
        <v>460</v>
      </c>
      <c r="E60" s="159"/>
      <c r="F60" s="160"/>
      <c r="G60" s="161"/>
      <c r="H60" s="161"/>
      <c r="I60" s="161"/>
      <c r="J60" s="159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2" ht="15">
      <c r="A61" s="159"/>
      <c r="B61" s="159"/>
      <c r="C61" s="159"/>
      <c r="D61" s="170" t="s">
        <v>400</v>
      </c>
      <c r="E61" s="159"/>
      <c r="F61" s="160">
        <v>21.92</v>
      </c>
      <c r="G61" s="161"/>
      <c r="H61" s="161"/>
      <c r="I61" s="161"/>
      <c r="J61" s="159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6" ht="24.75" customHeight="1">
      <c r="A62" s="182">
        <v>13</v>
      </c>
      <c r="B62" s="177" t="s">
        <v>374</v>
      </c>
      <c r="C62" s="183" t="s">
        <v>461</v>
      </c>
      <c r="D62" s="177" t="s">
        <v>462</v>
      </c>
      <c r="E62" s="177" t="s">
        <v>116</v>
      </c>
      <c r="F62" s="178">
        <v>21.919999999999998</v>
      </c>
      <c r="G62" s="179">
        <v>0</v>
      </c>
      <c r="H62" s="179">
        <v>0</v>
      </c>
      <c r="I62" s="179">
        <f>ROUND(F62*(G62+H62),2)</f>
        <v>0</v>
      </c>
      <c r="J62" s="177">
        <f>ROUND(F62*(N62),2)</f>
        <v>0</v>
      </c>
      <c r="K62" s="180">
        <f>ROUND(F62*(O62),2)</f>
        <v>0</v>
      </c>
      <c r="L62" s="180">
        <f>ROUND(F62*(G62),2)</f>
        <v>0</v>
      </c>
      <c r="M62" s="180">
        <f>ROUND(F62*(H62),2)</f>
        <v>0</v>
      </c>
      <c r="N62" s="180">
        <v>0</v>
      </c>
      <c r="O62" s="180"/>
      <c r="P62" s="186"/>
      <c r="Q62" s="186"/>
      <c r="R62" s="186"/>
      <c r="S62" s="184">
        <f>ROUND(F62*(P62),3)</f>
        <v>0</v>
      </c>
      <c r="T62" s="181"/>
      <c r="U62" s="181"/>
      <c r="V62" s="185"/>
      <c r="Z62">
        <v>0</v>
      </c>
    </row>
    <row r="63" spans="1:22" ht="12" customHeight="1">
      <c r="A63" s="159"/>
      <c r="B63" s="159"/>
      <c r="C63" s="169"/>
      <c r="D63" s="169" t="s">
        <v>463</v>
      </c>
      <c r="E63" s="159"/>
      <c r="F63" s="160"/>
      <c r="G63" s="161"/>
      <c r="H63" s="161"/>
      <c r="I63" s="161"/>
      <c r="J63" s="159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2" ht="15">
      <c r="A64" s="159"/>
      <c r="B64" s="159"/>
      <c r="C64" s="159"/>
      <c r="D64" s="170" t="s">
        <v>464</v>
      </c>
      <c r="E64" s="159"/>
      <c r="F64" s="160">
        <v>19.11</v>
      </c>
      <c r="G64" s="161"/>
      <c r="H64" s="161"/>
      <c r="I64" s="161"/>
      <c r="J64" s="159"/>
      <c r="K64" s="1"/>
      <c r="L64" s="1"/>
      <c r="M64" s="1"/>
      <c r="N64" s="1"/>
      <c r="O64" s="1"/>
      <c r="P64" s="1"/>
      <c r="Q64" s="1"/>
      <c r="R64" s="1"/>
      <c r="S64" s="1"/>
      <c r="V64" s="1"/>
    </row>
    <row r="65" spans="1:22" ht="12" customHeight="1">
      <c r="A65" s="159"/>
      <c r="B65" s="159"/>
      <c r="C65" s="169"/>
      <c r="D65" s="169" t="s">
        <v>107</v>
      </c>
      <c r="E65" s="159"/>
      <c r="F65" s="160"/>
      <c r="G65" s="161"/>
      <c r="H65" s="161"/>
      <c r="I65" s="161"/>
      <c r="J65" s="159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2" ht="15">
      <c r="A66" s="159"/>
      <c r="B66" s="159"/>
      <c r="C66" s="159"/>
      <c r="D66" s="170" t="s">
        <v>157</v>
      </c>
      <c r="E66" s="159"/>
      <c r="F66" s="160">
        <v>2.81</v>
      </c>
      <c r="G66" s="161"/>
      <c r="H66" s="161"/>
      <c r="I66" s="161"/>
      <c r="J66" s="159"/>
      <c r="K66" s="1"/>
      <c r="L66" s="1"/>
      <c r="M66" s="1"/>
      <c r="N66" s="1"/>
      <c r="O66" s="1"/>
      <c r="P66" s="1"/>
      <c r="Q66" s="1"/>
      <c r="R66" s="1"/>
      <c r="S66" s="1"/>
      <c r="V66" s="1"/>
    </row>
    <row r="67" spans="1:26" ht="15">
      <c r="A67" s="144"/>
      <c r="B67" s="144"/>
      <c r="C67" s="158">
        <v>6</v>
      </c>
      <c r="D67" s="158" t="s">
        <v>72</v>
      </c>
      <c r="E67" s="144"/>
      <c r="F67" s="157"/>
      <c r="G67" s="146">
        <f>ROUND((SUM(L18:L66))/1,2)</f>
        <v>0</v>
      </c>
      <c r="H67" s="146">
        <f>ROUND((SUM(M18:M66))/1,2)</f>
        <v>0</v>
      </c>
      <c r="I67" s="146">
        <f>ROUND((SUM(I18:I66))/1,2)</f>
        <v>0</v>
      </c>
      <c r="J67" s="144"/>
      <c r="K67" s="144"/>
      <c r="L67" s="144">
        <f>ROUND((SUM(L18:L66))/1,2)</f>
        <v>0</v>
      </c>
      <c r="M67" s="144">
        <f>ROUND((SUM(M18:M66))/1,2)</f>
        <v>0</v>
      </c>
      <c r="N67" s="144"/>
      <c r="O67" s="144"/>
      <c r="P67" s="174"/>
      <c r="Q67" s="144"/>
      <c r="R67" s="144"/>
      <c r="S67" s="174">
        <f>ROUND((SUM(S18:S66))/1,2)</f>
        <v>6.42</v>
      </c>
      <c r="T67" s="142"/>
      <c r="U67" s="142"/>
      <c r="V67" s="2">
        <f>ROUND((SUM(V18:V66))/1,2)</f>
        <v>0</v>
      </c>
      <c r="W67" s="142"/>
      <c r="X67" s="142"/>
      <c r="Y67" s="142"/>
      <c r="Z67" s="142"/>
    </row>
    <row r="68" spans="1:22" ht="15">
      <c r="A68" s="1"/>
      <c r="B68" s="1"/>
      <c r="C68" s="1"/>
      <c r="D68" s="1"/>
      <c r="E68" s="1"/>
      <c r="F68" s="153"/>
      <c r="G68" s="139"/>
      <c r="H68" s="139"/>
      <c r="I68" s="139"/>
      <c r="J68" s="1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6" ht="15">
      <c r="A69" s="144"/>
      <c r="B69" s="144"/>
      <c r="C69" s="158">
        <v>9</v>
      </c>
      <c r="D69" s="158" t="s">
        <v>73</v>
      </c>
      <c r="E69" s="144"/>
      <c r="F69" s="157"/>
      <c r="G69" s="145"/>
      <c r="H69" s="145"/>
      <c r="I69" s="145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2"/>
      <c r="U69" s="142"/>
      <c r="V69" s="144"/>
      <c r="W69" s="142"/>
      <c r="X69" s="142"/>
      <c r="Y69" s="142"/>
      <c r="Z69" s="142"/>
    </row>
    <row r="70" spans="1:26" ht="24.75" customHeight="1">
      <c r="A70" s="167">
        <v>14</v>
      </c>
      <c r="B70" s="162" t="s">
        <v>143</v>
      </c>
      <c r="C70" s="168" t="s">
        <v>144</v>
      </c>
      <c r="D70" s="162" t="s">
        <v>145</v>
      </c>
      <c r="E70" s="162" t="s">
        <v>104</v>
      </c>
      <c r="F70" s="163">
        <v>21.92</v>
      </c>
      <c r="G70" s="164">
        <v>0</v>
      </c>
      <c r="H70" s="164">
        <v>0</v>
      </c>
      <c r="I70" s="164">
        <f>ROUND(F70*(G70+H70),2)</f>
        <v>0</v>
      </c>
      <c r="J70" s="162">
        <f>ROUND(F70*(N70),2)</f>
        <v>0</v>
      </c>
      <c r="K70" s="165">
        <f>ROUND(F70*(O70),2)</f>
        <v>0</v>
      </c>
      <c r="L70" s="165">
        <f>ROUND(F70*(G70),2)</f>
        <v>0</v>
      </c>
      <c r="M70" s="165">
        <f>ROUND(F70*(H70),2)</f>
        <v>0</v>
      </c>
      <c r="N70" s="165">
        <v>0</v>
      </c>
      <c r="O70" s="165"/>
      <c r="P70" s="172">
        <v>0.00153</v>
      </c>
      <c r="Q70" s="173"/>
      <c r="R70" s="173">
        <v>0.00153</v>
      </c>
      <c r="S70" s="171">
        <f>ROUND(F70*(P70),3)</f>
        <v>0.034</v>
      </c>
      <c r="T70" s="166"/>
      <c r="U70" s="166"/>
      <c r="V70" s="172"/>
      <c r="Z70">
        <v>0</v>
      </c>
    </row>
    <row r="71" spans="1:22" ht="12" customHeight="1">
      <c r="A71" s="159"/>
      <c r="B71" s="159"/>
      <c r="C71" s="169"/>
      <c r="D71" s="169" t="s">
        <v>465</v>
      </c>
      <c r="E71" s="159"/>
      <c r="F71" s="160"/>
      <c r="G71" s="161"/>
      <c r="H71" s="161"/>
      <c r="I71" s="161"/>
      <c r="J71" s="159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2" ht="15">
      <c r="A72" s="159"/>
      <c r="B72" s="159"/>
      <c r="C72" s="159"/>
      <c r="D72" s="170" t="s">
        <v>400</v>
      </c>
      <c r="E72" s="159"/>
      <c r="F72" s="160">
        <v>21.92</v>
      </c>
      <c r="G72" s="161"/>
      <c r="H72" s="161"/>
      <c r="I72" s="161"/>
      <c r="J72" s="159"/>
      <c r="K72" s="1"/>
      <c r="L72" s="1"/>
      <c r="M72" s="1"/>
      <c r="N72" s="1"/>
      <c r="O72" s="1"/>
      <c r="P72" s="1"/>
      <c r="Q72" s="1"/>
      <c r="R72" s="1"/>
      <c r="S72" s="1"/>
      <c r="V72" s="1"/>
    </row>
    <row r="73" spans="1:26" ht="24.75" customHeight="1">
      <c r="A73" s="167">
        <v>15</v>
      </c>
      <c r="B73" s="162" t="s">
        <v>148</v>
      </c>
      <c r="C73" s="168" t="s">
        <v>149</v>
      </c>
      <c r="D73" s="162" t="s">
        <v>150</v>
      </c>
      <c r="E73" s="162" t="s">
        <v>104</v>
      </c>
      <c r="F73" s="163">
        <v>4.08</v>
      </c>
      <c r="G73" s="164">
        <v>0</v>
      </c>
      <c r="H73" s="164">
        <v>0</v>
      </c>
      <c r="I73" s="164">
        <f>ROUND(F73*(G73+H73),2)</f>
        <v>0</v>
      </c>
      <c r="J73" s="162">
        <f>ROUND(F73*(N73),2)</f>
        <v>0</v>
      </c>
      <c r="K73" s="165">
        <f>ROUND(F73*(O73),2)</f>
        <v>0</v>
      </c>
      <c r="L73" s="165">
        <f>ROUND(F73*(G73),2)</f>
        <v>0</v>
      </c>
      <c r="M73" s="165">
        <f>ROUND(F73*(H73),2)</f>
        <v>0</v>
      </c>
      <c r="N73" s="165">
        <v>0</v>
      </c>
      <c r="O73" s="165"/>
      <c r="P73" s="173"/>
      <c r="Q73" s="173"/>
      <c r="R73" s="173"/>
      <c r="S73" s="171">
        <f>ROUND(F73*(P73),3)</f>
        <v>0</v>
      </c>
      <c r="T73" s="166"/>
      <c r="U73" s="166"/>
      <c r="V73" s="172">
        <f>ROUND(F73*(X73),3)</f>
        <v>0.8</v>
      </c>
      <c r="X73">
        <v>0.196</v>
      </c>
      <c r="Z73">
        <v>0</v>
      </c>
    </row>
    <row r="74" spans="1:22" ht="12" customHeight="1">
      <c r="A74" s="159"/>
      <c r="B74" s="159"/>
      <c r="C74" s="169"/>
      <c r="D74" s="169" t="s">
        <v>466</v>
      </c>
      <c r="E74" s="159"/>
      <c r="F74" s="160"/>
      <c r="G74" s="161"/>
      <c r="H74" s="161"/>
      <c r="I74" s="161"/>
      <c r="J74" s="159"/>
      <c r="K74" s="1"/>
      <c r="L74" s="1"/>
      <c r="M74" s="1"/>
      <c r="N74" s="1"/>
      <c r="O74" s="1"/>
      <c r="P74" s="1"/>
      <c r="Q74" s="1"/>
      <c r="R74" s="1"/>
      <c r="S74" s="1"/>
      <c r="V74" s="1"/>
    </row>
    <row r="75" spans="1:22" ht="15">
      <c r="A75" s="159"/>
      <c r="B75" s="159"/>
      <c r="C75" s="159"/>
      <c r="D75" s="170" t="s">
        <v>152</v>
      </c>
      <c r="E75" s="159"/>
      <c r="F75" s="160">
        <v>3.57</v>
      </c>
      <c r="G75" s="161"/>
      <c r="H75" s="161"/>
      <c r="I75" s="161"/>
      <c r="J75" s="159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2" ht="12" customHeight="1">
      <c r="A76" s="159"/>
      <c r="B76" s="159"/>
      <c r="C76" s="169"/>
      <c r="D76" s="169" t="s">
        <v>107</v>
      </c>
      <c r="E76" s="159"/>
      <c r="F76" s="160"/>
      <c r="G76" s="161"/>
      <c r="H76" s="161"/>
      <c r="I76" s="161"/>
      <c r="J76" s="159"/>
      <c r="K76" s="1"/>
      <c r="L76" s="1"/>
      <c r="M76" s="1"/>
      <c r="N76" s="1"/>
      <c r="O76" s="1"/>
      <c r="P76" s="1"/>
      <c r="Q76" s="1"/>
      <c r="R76" s="1"/>
      <c r="S76" s="1"/>
      <c r="V76" s="1"/>
    </row>
    <row r="77" spans="1:22" ht="15">
      <c r="A77" s="159"/>
      <c r="B77" s="159"/>
      <c r="C77" s="159"/>
      <c r="D77" s="170" t="s">
        <v>153</v>
      </c>
      <c r="E77" s="159"/>
      <c r="F77" s="160">
        <v>0.51</v>
      </c>
      <c r="G77" s="161"/>
      <c r="H77" s="161"/>
      <c r="I77" s="161"/>
      <c r="J77" s="159"/>
      <c r="K77" s="1"/>
      <c r="L77" s="1"/>
      <c r="M77" s="1"/>
      <c r="N77" s="1"/>
      <c r="O77" s="1"/>
      <c r="P77" s="1"/>
      <c r="Q77" s="1"/>
      <c r="R77" s="1"/>
      <c r="S77" s="1"/>
      <c r="V77" s="1"/>
    </row>
    <row r="78" spans="1:26" ht="24.75" customHeight="1">
      <c r="A78" s="167">
        <v>16</v>
      </c>
      <c r="B78" s="162" t="s">
        <v>148</v>
      </c>
      <c r="C78" s="168" t="s">
        <v>154</v>
      </c>
      <c r="D78" s="162" t="s">
        <v>155</v>
      </c>
      <c r="E78" s="162" t="s">
        <v>104</v>
      </c>
      <c r="F78" s="163">
        <v>16.25</v>
      </c>
      <c r="G78" s="164">
        <v>0</v>
      </c>
      <c r="H78" s="164">
        <v>0</v>
      </c>
      <c r="I78" s="164">
        <f>ROUND(F78*(G78+H78),2)</f>
        <v>0</v>
      </c>
      <c r="J78" s="162">
        <f>ROUND(F78*(N78),2)</f>
        <v>0</v>
      </c>
      <c r="K78" s="165">
        <f>ROUND(F78*(O78),2)</f>
        <v>0</v>
      </c>
      <c r="L78" s="165">
        <f>ROUND(F78*(G78),2)</f>
        <v>0</v>
      </c>
      <c r="M78" s="165">
        <f>ROUND(F78*(H78),2)</f>
        <v>0</v>
      </c>
      <c r="N78" s="165">
        <v>0</v>
      </c>
      <c r="O78" s="165"/>
      <c r="P78" s="173"/>
      <c r="Q78" s="173"/>
      <c r="R78" s="173"/>
      <c r="S78" s="171">
        <f>ROUND(F78*(P78),3)</f>
        <v>0</v>
      </c>
      <c r="T78" s="166"/>
      <c r="U78" s="166"/>
      <c r="V78" s="172">
        <f>ROUND(F78*(X78),3)</f>
        <v>0.325</v>
      </c>
      <c r="X78">
        <v>0.02</v>
      </c>
      <c r="Z78">
        <v>0</v>
      </c>
    </row>
    <row r="79" spans="1:22" ht="12" customHeight="1">
      <c r="A79" s="159"/>
      <c r="B79" s="159"/>
      <c r="C79" s="169"/>
      <c r="D79" s="169" t="s">
        <v>450</v>
      </c>
      <c r="E79" s="159"/>
      <c r="F79" s="160"/>
      <c r="G79" s="161"/>
      <c r="H79" s="161"/>
      <c r="I79" s="161"/>
      <c r="J79" s="159"/>
      <c r="K79" s="1"/>
      <c r="L79" s="1"/>
      <c r="M79" s="1"/>
      <c r="N79" s="1"/>
      <c r="O79" s="1"/>
      <c r="P79" s="1"/>
      <c r="Q79" s="1"/>
      <c r="R79" s="1"/>
      <c r="S79" s="1"/>
      <c r="V79" s="1"/>
    </row>
    <row r="80" spans="1:22" ht="15">
      <c r="A80" s="159"/>
      <c r="B80" s="159"/>
      <c r="C80" s="159"/>
      <c r="D80" s="170" t="s">
        <v>156</v>
      </c>
      <c r="E80" s="159"/>
      <c r="F80" s="160">
        <v>13.44</v>
      </c>
      <c r="G80" s="161"/>
      <c r="H80" s="161"/>
      <c r="I80" s="161"/>
      <c r="J80" s="159"/>
      <c r="K80" s="1"/>
      <c r="L80" s="1"/>
      <c r="M80" s="1"/>
      <c r="N80" s="1"/>
      <c r="O80" s="1"/>
      <c r="P80" s="1"/>
      <c r="Q80" s="1"/>
      <c r="R80" s="1"/>
      <c r="S80" s="1"/>
      <c r="V80" s="1"/>
    </row>
    <row r="81" spans="1:22" ht="12" customHeight="1">
      <c r="A81" s="159"/>
      <c r="B81" s="159"/>
      <c r="C81" s="169"/>
      <c r="D81" s="169" t="s">
        <v>107</v>
      </c>
      <c r="E81" s="159"/>
      <c r="F81" s="160"/>
      <c r="G81" s="161"/>
      <c r="H81" s="161"/>
      <c r="I81" s="161"/>
      <c r="J81" s="159"/>
      <c r="K81" s="1"/>
      <c r="L81" s="1"/>
      <c r="M81" s="1"/>
      <c r="N81" s="1"/>
      <c r="O81" s="1"/>
      <c r="P81" s="1"/>
      <c r="Q81" s="1"/>
      <c r="R81" s="1"/>
      <c r="S81" s="1"/>
      <c r="V81" s="1"/>
    </row>
    <row r="82" spans="1:22" ht="15">
      <c r="A82" s="159"/>
      <c r="B82" s="159"/>
      <c r="C82" s="159"/>
      <c r="D82" s="170" t="s">
        <v>157</v>
      </c>
      <c r="E82" s="159"/>
      <c r="F82" s="160">
        <v>2.81</v>
      </c>
      <c r="G82" s="161"/>
      <c r="H82" s="161"/>
      <c r="I82" s="161"/>
      <c r="J82" s="159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6" ht="24.75" customHeight="1">
      <c r="A83" s="167">
        <v>17</v>
      </c>
      <c r="B83" s="162" t="s">
        <v>148</v>
      </c>
      <c r="C83" s="168" t="s">
        <v>158</v>
      </c>
      <c r="D83" s="162" t="s">
        <v>159</v>
      </c>
      <c r="E83" s="162" t="s">
        <v>104</v>
      </c>
      <c r="F83" s="163">
        <v>125.922</v>
      </c>
      <c r="G83" s="164">
        <v>0</v>
      </c>
      <c r="H83" s="164">
        <v>0</v>
      </c>
      <c r="I83" s="164">
        <f>ROUND(F83*(G83+H83),2)</f>
        <v>0</v>
      </c>
      <c r="J83" s="162">
        <f>ROUND(F83*(N83),2)</f>
        <v>0</v>
      </c>
      <c r="K83" s="165">
        <f>ROUND(F83*(O83),2)</f>
        <v>0</v>
      </c>
      <c r="L83" s="165">
        <f>ROUND(F83*(G83),2)</f>
        <v>0</v>
      </c>
      <c r="M83" s="165">
        <f>ROUND(F83*(H83),2)</f>
        <v>0</v>
      </c>
      <c r="N83" s="165">
        <v>0</v>
      </c>
      <c r="O83" s="165"/>
      <c r="P83" s="173"/>
      <c r="Q83" s="173"/>
      <c r="R83" s="173"/>
      <c r="S83" s="171">
        <f>ROUND(F83*(P83),3)</f>
        <v>0</v>
      </c>
      <c r="T83" s="166"/>
      <c r="U83" s="166"/>
      <c r="V83" s="172">
        <f>ROUND(F83*(X83),3)</f>
        <v>8.563</v>
      </c>
      <c r="X83">
        <v>0.068</v>
      </c>
      <c r="Z83">
        <v>0</v>
      </c>
    </row>
    <row r="84" spans="1:22" ht="12" customHeight="1">
      <c r="A84" s="159"/>
      <c r="B84" s="159"/>
      <c r="C84" s="169"/>
      <c r="D84" s="169" t="s">
        <v>450</v>
      </c>
      <c r="E84" s="159"/>
      <c r="F84" s="160"/>
      <c r="G84" s="161"/>
      <c r="H84" s="161"/>
      <c r="I84" s="161"/>
      <c r="J84" s="159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2" ht="15">
      <c r="A85" s="159"/>
      <c r="B85" s="159"/>
      <c r="C85" s="159"/>
      <c r="D85" s="170" t="s">
        <v>160</v>
      </c>
      <c r="E85" s="159"/>
      <c r="F85" s="160">
        <v>111.006</v>
      </c>
      <c r="G85" s="161"/>
      <c r="H85" s="161"/>
      <c r="I85" s="161"/>
      <c r="J85" s="159"/>
      <c r="K85" s="1"/>
      <c r="L85" s="1"/>
      <c r="M85" s="1"/>
      <c r="N85" s="1"/>
      <c r="O85" s="1"/>
      <c r="P85" s="1"/>
      <c r="Q85" s="1"/>
      <c r="R85" s="1"/>
      <c r="S85" s="1"/>
      <c r="V85" s="1"/>
    </row>
    <row r="86" spans="1:22" ht="12" customHeight="1">
      <c r="A86" s="159"/>
      <c r="B86" s="159"/>
      <c r="C86" s="169"/>
      <c r="D86" s="169" t="s">
        <v>107</v>
      </c>
      <c r="E86" s="159"/>
      <c r="F86" s="160"/>
      <c r="G86" s="161"/>
      <c r="H86" s="161"/>
      <c r="I86" s="161"/>
      <c r="J86" s="159"/>
      <c r="K86" s="1"/>
      <c r="L86" s="1"/>
      <c r="M86" s="1"/>
      <c r="N86" s="1"/>
      <c r="O86" s="1"/>
      <c r="P86" s="1"/>
      <c r="Q86" s="1"/>
      <c r="R86" s="1"/>
      <c r="S86" s="1"/>
      <c r="V86" s="1"/>
    </row>
    <row r="87" spans="1:22" ht="15">
      <c r="A87" s="159"/>
      <c r="B87" s="159"/>
      <c r="C87" s="159"/>
      <c r="D87" s="170" t="s">
        <v>161</v>
      </c>
      <c r="E87" s="159"/>
      <c r="F87" s="160">
        <v>14.916</v>
      </c>
      <c r="G87" s="161"/>
      <c r="H87" s="161"/>
      <c r="I87" s="161"/>
      <c r="J87" s="159"/>
      <c r="K87" s="1"/>
      <c r="L87" s="1"/>
      <c r="M87" s="1"/>
      <c r="N87" s="1"/>
      <c r="O87" s="1"/>
      <c r="P87" s="1"/>
      <c r="Q87" s="1"/>
      <c r="R87" s="1"/>
      <c r="S87" s="1"/>
      <c r="V87" s="1"/>
    </row>
    <row r="88" spans="1:26" ht="24.75" customHeight="1">
      <c r="A88" s="167">
        <v>18</v>
      </c>
      <c r="B88" s="162" t="s">
        <v>148</v>
      </c>
      <c r="C88" s="168" t="s">
        <v>162</v>
      </c>
      <c r="D88" s="162" t="s">
        <v>163</v>
      </c>
      <c r="E88" s="162" t="s">
        <v>164</v>
      </c>
      <c r="F88" s="163">
        <v>10.709649</v>
      </c>
      <c r="G88" s="164">
        <v>0</v>
      </c>
      <c r="H88" s="164">
        <v>0</v>
      </c>
      <c r="I88" s="164">
        <f>ROUND(F88*(G88+H88),2)</f>
        <v>0</v>
      </c>
      <c r="J88" s="162">
        <f>ROUND(F88*(N88),2)</f>
        <v>0</v>
      </c>
      <c r="K88" s="165">
        <f>ROUND(F88*(O88),2)</f>
        <v>0</v>
      </c>
      <c r="L88" s="165">
        <f>ROUND(F88*(G88),2)</f>
        <v>0</v>
      </c>
      <c r="M88" s="165">
        <f>ROUND(F88*(H88),2)</f>
        <v>0</v>
      </c>
      <c r="N88" s="165">
        <v>0</v>
      </c>
      <c r="O88" s="165"/>
      <c r="P88" s="173"/>
      <c r="Q88" s="173"/>
      <c r="R88" s="173"/>
      <c r="S88" s="171">
        <f>ROUND(F88*(P88),3)</f>
        <v>0</v>
      </c>
      <c r="T88" s="166"/>
      <c r="U88" s="166"/>
      <c r="V88" s="172"/>
      <c r="Z88">
        <v>0</v>
      </c>
    </row>
    <row r="89" spans="1:26" ht="24.75" customHeight="1">
      <c r="A89" s="167">
        <v>19</v>
      </c>
      <c r="B89" s="162" t="s">
        <v>148</v>
      </c>
      <c r="C89" s="168" t="s">
        <v>168</v>
      </c>
      <c r="D89" s="162" t="s">
        <v>169</v>
      </c>
      <c r="E89" s="162" t="s">
        <v>164</v>
      </c>
      <c r="F89" s="163">
        <v>10.71</v>
      </c>
      <c r="G89" s="164">
        <v>0</v>
      </c>
      <c r="H89" s="164">
        <v>0</v>
      </c>
      <c r="I89" s="164">
        <f>ROUND(F89*(G89+H89),2)</f>
        <v>0</v>
      </c>
      <c r="J89" s="162">
        <f>ROUND(F89*(N89),2)</f>
        <v>0</v>
      </c>
      <c r="K89" s="165">
        <f>ROUND(F89*(O89),2)</f>
        <v>0</v>
      </c>
      <c r="L89" s="165">
        <f>ROUND(F89*(G89),2)</f>
        <v>0</v>
      </c>
      <c r="M89" s="165">
        <f>ROUND(F89*(H89),2)</f>
        <v>0</v>
      </c>
      <c r="N89" s="165">
        <v>0</v>
      </c>
      <c r="O89" s="165"/>
      <c r="P89" s="173"/>
      <c r="Q89" s="173"/>
      <c r="R89" s="173"/>
      <c r="S89" s="171">
        <f>ROUND(F89*(P89),3)</f>
        <v>0</v>
      </c>
      <c r="T89" s="166"/>
      <c r="U89" s="166"/>
      <c r="V89" s="172"/>
      <c r="Z89">
        <v>0</v>
      </c>
    </row>
    <row r="90" spans="1:26" ht="24.75" customHeight="1">
      <c r="A90" s="167">
        <v>20</v>
      </c>
      <c r="B90" s="162" t="s">
        <v>148</v>
      </c>
      <c r="C90" s="168" t="s">
        <v>170</v>
      </c>
      <c r="D90" s="162" t="s">
        <v>171</v>
      </c>
      <c r="E90" s="162" t="s">
        <v>164</v>
      </c>
      <c r="F90" s="163">
        <v>107.71</v>
      </c>
      <c r="G90" s="164">
        <v>0</v>
      </c>
      <c r="H90" s="164">
        <v>0</v>
      </c>
      <c r="I90" s="164">
        <f>ROUND(F90*(G90+H90),2)</f>
        <v>0</v>
      </c>
      <c r="J90" s="162">
        <f>ROUND(F90*(N90),2)</f>
        <v>0</v>
      </c>
      <c r="K90" s="165">
        <f>ROUND(F90*(O90),2)</f>
        <v>0</v>
      </c>
      <c r="L90" s="165">
        <f>ROUND(F90*(G90),2)</f>
        <v>0</v>
      </c>
      <c r="M90" s="165">
        <f>ROUND(F90*(H90),2)</f>
        <v>0</v>
      </c>
      <c r="N90" s="165">
        <v>0</v>
      </c>
      <c r="O90" s="165"/>
      <c r="P90" s="173"/>
      <c r="Q90" s="173"/>
      <c r="R90" s="173"/>
      <c r="S90" s="171">
        <f>ROUND(F90*(P90),3)</f>
        <v>0</v>
      </c>
      <c r="T90" s="166"/>
      <c r="U90" s="166"/>
      <c r="V90" s="172"/>
      <c r="Z90">
        <v>0</v>
      </c>
    </row>
    <row r="91" spans="1:26" ht="24.75" customHeight="1">
      <c r="A91" s="167">
        <v>21</v>
      </c>
      <c r="B91" s="162" t="s">
        <v>148</v>
      </c>
      <c r="C91" s="168" t="s">
        <v>172</v>
      </c>
      <c r="D91" s="162" t="s">
        <v>173</v>
      </c>
      <c r="E91" s="162" t="s">
        <v>164</v>
      </c>
      <c r="F91" s="163">
        <v>10.71</v>
      </c>
      <c r="G91" s="164">
        <v>0</v>
      </c>
      <c r="H91" s="164">
        <v>0</v>
      </c>
      <c r="I91" s="164">
        <f>ROUND(F91*(G91+H91),2)</f>
        <v>0</v>
      </c>
      <c r="J91" s="162">
        <f>ROUND(F91*(N91),2)</f>
        <v>0</v>
      </c>
      <c r="K91" s="165">
        <f>ROUND(F91*(O91),2)</f>
        <v>0</v>
      </c>
      <c r="L91" s="165">
        <f>ROUND(F91*(G91),2)</f>
        <v>0</v>
      </c>
      <c r="M91" s="165">
        <f>ROUND(F91*(H91),2)</f>
        <v>0</v>
      </c>
      <c r="N91" s="165">
        <v>0</v>
      </c>
      <c r="O91" s="165"/>
      <c r="P91" s="173"/>
      <c r="Q91" s="173"/>
      <c r="R91" s="173"/>
      <c r="S91" s="171">
        <f>ROUND(F91*(P91),3)</f>
        <v>0</v>
      </c>
      <c r="T91" s="166"/>
      <c r="U91" s="166"/>
      <c r="V91" s="172"/>
      <c r="Z91">
        <v>0</v>
      </c>
    </row>
    <row r="92" spans="1:26" ht="24.75" customHeight="1">
      <c r="A92" s="167">
        <v>22</v>
      </c>
      <c r="B92" s="162" t="s">
        <v>148</v>
      </c>
      <c r="C92" s="168" t="s">
        <v>174</v>
      </c>
      <c r="D92" s="162" t="s">
        <v>175</v>
      </c>
      <c r="E92" s="162" t="s">
        <v>164</v>
      </c>
      <c r="F92" s="163">
        <v>85.68</v>
      </c>
      <c r="G92" s="164">
        <v>0</v>
      </c>
      <c r="H92" s="164">
        <v>0</v>
      </c>
      <c r="I92" s="164">
        <f>ROUND(F92*(G92+H92),2)</f>
        <v>0</v>
      </c>
      <c r="J92" s="162">
        <f>ROUND(F92*(N92),2)</f>
        <v>0</v>
      </c>
      <c r="K92" s="165">
        <f>ROUND(F92*(O92),2)</f>
        <v>0</v>
      </c>
      <c r="L92" s="165">
        <f>ROUND(F92*(G92),2)</f>
        <v>0</v>
      </c>
      <c r="M92" s="165">
        <f>ROUND(F92*(H92),2)</f>
        <v>0</v>
      </c>
      <c r="N92" s="165">
        <v>0</v>
      </c>
      <c r="O92" s="165"/>
      <c r="P92" s="173"/>
      <c r="Q92" s="173"/>
      <c r="R92" s="173"/>
      <c r="S92" s="171">
        <f>ROUND(F92*(P92),3)</f>
        <v>0</v>
      </c>
      <c r="T92" s="166"/>
      <c r="U92" s="166"/>
      <c r="V92" s="172"/>
      <c r="Z92">
        <v>0</v>
      </c>
    </row>
    <row r="93" spans="1:22" ht="15">
      <c r="A93" s="159"/>
      <c r="B93" s="159"/>
      <c r="C93" s="169"/>
      <c r="D93" s="176" t="s">
        <v>467</v>
      </c>
      <c r="E93" s="159"/>
      <c r="F93" s="160">
        <v>85.68</v>
      </c>
      <c r="G93" s="161"/>
      <c r="H93" s="161"/>
      <c r="I93" s="161"/>
      <c r="J93" s="159"/>
      <c r="K93" s="1"/>
      <c r="L93" s="1"/>
      <c r="M93" s="1"/>
      <c r="N93" s="1"/>
      <c r="O93" s="1"/>
      <c r="P93" s="1"/>
      <c r="Q93" s="1"/>
      <c r="R93" s="1"/>
      <c r="S93" s="1"/>
      <c r="V93" s="1"/>
    </row>
    <row r="94" spans="1:26" ht="34.5" customHeight="1">
      <c r="A94" s="167">
        <v>23</v>
      </c>
      <c r="B94" s="162" t="s">
        <v>148</v>
      </c>
      <c r="C94" s="168" t="s">
        <v>177</v>
      </c>
      <c r="D94" s="162" t="s">
        <v>178</v>
      </c>
      <c r="E94" s="162" t="s">
        <v>164</v>
      </c>
      <c r="F94" s="163">
        <v>10.71</v>
      </c>
      <c r="G94" s="164">
        <v>0</v>
      </c>
      <c r="H94" s="164">
        <v>0</v>
      </c>
      <c r="I94" s="164">
        <f>ROUND(F94*(G94+H94),2)</f>
        <v>0</v>
      </c>
      <c r="J94" s="162">
        <f>ROUND(F94*(N94),2)</f>
        <v>0</v>
      </c>
      <c r="K94" s="165">
        <f>ROUND(F94*(O94),2)</f>
        <v>0</v>
      </c>
      <c r="L94" s="165">
        <f>ROUND(F94*(G94),2)</f>
        <v>0</v>
      </c>
      <c r="M94" s="165">
        <f>ROUND(F94*(H94),2)</f>
        <v>0</v>
      </c>
      <c r="N94" s="165">
        <v>0</v>
      </c>
      <c r="O94" s="165"/>
      <c r="P94" s="173"/>
      <c r="Q94" s="173"/>
      <c r="R94" s="173"/>
      <c r="S94" s="171">
        <f>ROUND(F94*(P94),3)</f>
        <v>0</v>
      </c>
      <c r="T94" s="166"/>
      <c r="U94" s="166"/>
      <c r="V94" s="172"/>
      <c r="Z94">
        <v>0</v>
      </c>
    </row>
    <row r="95" spans="1:26" ht="24.75" customHeight="1">
      <c r="A95" s="167">
        <v>24</v>
      </c>
      <c r="B95" s="162" t="s">
        <v>140</v>
      </c>
      <c r="C95" s="168" t="s">
        <v>179</v>
      </c>
      <c r="D95" s="162" t="s">
        <v>180</v>
      </c>
      <c r="E95" s="162" t="s">
        <v>104</v>
      </c>
      <c r="F95" s="163">
        <v>161.586</v>
      </c>
      <c r="G95" s="164">
        <v>0</v>
      </c>
      <c r="H95" s="164">
        <v>0</v>
      </c>
      <c r="I95" s="164">
        <f>ROUND(F95*(G95+H95),2)</f>
        <v>0</v>
      </c>
      <c r="J95" s="162">
        <f>ROUND(F95*(N95),2)</f>
        <v>0</v>
      </c>
      <c r="K95" s="165">
        <f>ROUND(F95*(O95),2)</f>
        <v>0</v>
      </c>
      <c r="L95" s="165">
        <f>ROUND(F95*(G95),2)</f>
        <v>0</v>
      </c>
      <c r="M95" s="165">
        <f>ROUND(F95*(H95),2)</f>
        <v>0</v>
      </c>
      <c r="N95" s="165">
        <v>0</v>
      </c>
      <c r="O95" s="165"/>
      <c r="P95" s="173"/>
      <c r="Q95" s="173"/>
      <c r="R95" s="173"/>
      <c r="S95" s="171">
        <f>ROUND(F95*(P95),3)</f>
        <v>0</v>
      </c>
      <c r="T95" s="166"/>
      <c r="U95" s="166"/>
      <c r="V95" s="172">
        <f>ROUND(F95*(X95),3)</f>
        <v>0.081</v>
      </c>
      <c r="X95">
        <v>0.0005</v>
      </c>
      <c r="Z95">
        <v>0</v>
      </c>
    </row>
    <row r="96" spans="1:22" ht="12" customHeight="1">
      <c r="A96" s="159"/>
      <c r="B96" s="159"/>
      <c r="C96" s="169"/>
      <c r="D96" s="169" t="s">
        <v>468</v>
      </c>
      <c r="E96" s="159"/>
      <c r="F96" s="160"/>
      <c r="G96" s="161"/>
      <c r="H96" s="161"/>
      <c r="I96" s="161"/>
      <c r="J96" s="159"/>
      <c r="K96" s="1"/>
      <c r="L96" s="1"/>
      <c r="M96" s="1"/>
      <c r="N96" s="1"/>
      <c r="O96" s="1"/>
      <c r="P96" s="1"/>
      <c r="Q96" s="1"/>
      <c r="R96" s="1"/>
      <c r="S96" s="1"/>
      <c r="V96" s="1"/>
    </row>
    <row r="97" spans="1:22" ht="15">
      <c r="A97" s="159"/>
      <c r="B97" s="159"/>
      <c r="C97" s="159"/>
      <c r="D97" s="170" t="s">
        <v>469</v>
      </c>
      <c r="E97" s="159"/>
      <c r="F97" s="160">
        <v>140.056</v>
      </c>
      <c r="G97" s="161"/>
      <c r="H97" s="161"/>
      <c r="I97" s="161"/>
      <c r="J97" s="159"/>
      <c r="K97" s="1"/>
      <c r="L97" s="1"/>
      <c r="M97" s="1"/>
      <c r="N97" s="1"/>
      <c r="O97" s="1"/>
      <c r="P97" s="1"/>
      <c r="Q97" s="1"/>
      <c r="R97" s="1"/>
      <c r="S97" s="1"/>
      <c r="V97" s="1"/>
    </row>
    <row r="98" spans="1:22" ht="12" customHeight="1">
      <c r="A98" s="159"/>
      <c r="B98" s="159"/>
      <c r="C98" s="169"/>
      <c r="D98" s="169" t="s">
        <v>182</v>
      </c>
      <c r="E98" s="159"/>
      <c r="F98" s="160"/>
      <c r="G98" s="161"/>
      <c r="H98" s="161"/>
      <c r="I98" s="161"/>
      <c r="J98" s="159"/>
      <c r="K98" s="1"/>
      <c r="L98" s="1"/>
      <c r="M98" s="1"/>
      <c r="N98" s="1"/>
      <c r="O98" s="1"/>
      <c r="P98" s="1"/>
      <c r="Q98" s="1"/>
      <c r="R98" s="1"/>
      <c r="S98" s="1"/>
      <c r="V98" s="1"/>
    </row>
    <row r="99" spans="1:22" ht="15">
      <c r="A99" s="159"/>
      <c r="B99" s="159"/>
      <c r="C99" s="159"/>
      <c r="D99" s="170" t="s">
        <v>183</v>
      </c>
      <c r="E99" s="159"/>
      <c r="F99" s="160">
        <v>18.720000000000002</v>
      </c>
      <c r="G99" s="161"/>
      <c r="H99" s="161"/>
      <c r="I99" s="161"/>
      <c r="J99" s="159"/>
      <c r="K99" s="1"/>
      <c r="L99" s="1"/>
      <c r="M99" s="1"/>
      <c r="N99" s="1"/>
      <c r="O99" s="1"/>
      <c r="P99" s="1"/>
      <c r="Q99" s="1"/>
      <c r="R99" s="1"/>
      <c r="S99" s="1"/>
      <c r="V99" s="1"/>
    </row>
    <row r="100" spans="1:22" ht="12" customHeight="1">
      <c r="A100" s="159"/>
      <c r="B100" s="159"/>
      <c r="C100" s="169"/>
      <c r="D100" s="169" t="s">
        <v>470</v>
      </c>
      <c r="E100" s="159"/>
      <c r="F100" s="160"/>
      <c r="G100" s="161"/>
      <c r="H100" s="161"/>
      <c r="I100" s="161"/>
      <c r="J100" s="159"/>
      <c r="K100" s="1"/>
      <c r="L100" s="1"/>
      <c r="M100" s="1"/>
      <c r="N100" s="1"/>
      <c r="O100" s="1"/>
      <c r="P100" s="1"/>
      <c r="Q100" s="1"/>
      <c r="R100" s="1"/>
      <c r="S100" s="1"/>
      <c r="V100" s="1"/>
    </row>
    <row r="101" spans="1:22" ht="15">
      <c r="A101" s="159"/>
      <c r="B101" s="159"/>
      <c r="C101" s="159"/>
      <c r="D101" s="170" t="s">
        <v>157</v>
      </c>
      <c r="E101" s="159"/>
      <c r="F101" s="160">
        <v>2.81</v>
      </c>
      <c r="G101" s="161"/>
      <c r="H101" s="161"/>
      <c r="I101" s="161"/>
      <c r="J101" s="159"/>
      <c r="K101" s="1"/>
      <c r="L101" s="1"/>
      <c r="M101" s="1"/>
      <c r="N101" s="1"/>
      <c r="O101" s="1"/>
      <c r="P101" s="1"/>
      <c r="Q101" s="1"/>
      <c r="R101" s="1"/>
      <c r="S101" s="1"/>
      <c r="V101" s="1"/>
    </row>
    <row r="102" spans="1:26" ht="24.75" customHeight="1">
      <c r="A102" s="167">
        <v>25</v>
      </c>
      <c r="B102" s="162" t="s">
        <v>184</v>
      </c>
      <c r="C102" s="168" t="s">
        <v>185</v>
      </c>
      <c r="D102" s="162" t="s">
        <v>186</v>
      </c>
      <c r="E102" s="162" t="s">
        <v>104</v>
      </c>
      <c r="F102" s="163">
        <v>21.919999999999998</v>
      </c>
      <c r="G102" s="164">
        <v>0</v>
      </c>
      <c r="H102" s="164">
        <v>0</v>
      </c>
      <c r="I102" s="164">
        <f>ROUND(F102*(G102+H102),2)</f>
        <v>0</v>
      </c>
      <c r="J102" s="162">
        <f>ROUND(F102*(N102),2)</f>
        <v>0</v>
      </c>
      <c r="K102" s="165">
        <f>ROUND(F102*(O102),2)</f>
        <v>0</v>
      </c>
      <c r="L102" s="165">
        <f>ROUND(F102*(G102),2)</f>
        <v>0</v>
      </c>
      <c r="M102" s="165">
        <f>ROUND(F102*(H102),2)</f>
        <v>0</v>
      </c>
      <c r="N102" s="165">
        <v>0</v>
      </c>
      <c r="O102" s="165"/>
      <c r="P102" s="173"/>
      <c r="Q102" s="173"/>
      <c r="R102" s="173"/>
      <c r="S102" s="171">
        <f>ROUND(F102*(P102),3)</f>
        <v>0</v>
      </c>
      <c r="T102" s="166"/>
      <c r="U102" s="166"/>
      <c r="V102" s="172"/>
      <c r="Z102">
        <v>0</v>
      </c>
    </row>
    <row r="103" spans="1:22" ht="12" customHeight="1">
      <c r="A103" s="159"/>
      <c r="B103" s="159"/>
      <c r="C103" s="169"/>
      <c r="D103" s="169" t="s">
        <v>187</v>
      </c>
      <c r="E103" s="159"/>
      <c r="F103" s="160"/>
      <c r="G103" s="161"/>
      <c r="H103" s="161"/>
      <c r="I103" s="161"/>
      <c r="J103" s="159"/>
      <c r="K103" s="1"/>
      <c r="L103" s="1"/>
      <c r="M103" s="1"/>
      <c r="N103" s="1"/>
      <c r="O103" s="1"/>
      <c r="P103" s="1"/>
      <c r="Q103" s="1"/>
      <c r="R103" s="1"/>
      <c r="S103" s="1"/>
      <c r="V103" s="1"/>
    </row>
    <row r="104" spans="1:22" ht="15">
      <c r="A104" s="159"/>
      <c r="B104" s="159"/>
      <c r="C104" s="159"/>
      <c r="D104" s="170" t="s">
        <v>188</v>
      </c>
      <c r="E104" s="159"/>
      <c r="F104" s="160">
        <v>19.11</v>
      </c>
      <c r="G104" s="161"/>
      <c r="H104" s="161"/>
      <c r="I104" s="161"/>
      <c r="J104" s="159"/>
      <c r="K104" s="1"/>
      <c r="L104" s="1"/>
      <c r="M104" s="1"/>
      <c r="N104" s="1"/>
      <c r="O104" s="1"/>
      <c r="P104" s="1"/>
      <c r="Q104" s="1"/>
      <c r="R104" s="1"/>
      <c r="S104" s="1"/>
      <c r="V104" s="1"/>
    </row>
    <row r="105" spans="1:22" ht="12" customHeight="1">
      <c r="A105" s="159"/>
      <c r="B105" s="159"/>
      <c r="C105" s="169"/>
      <c r="D105" s="169" t="s">
        <v>107</v>
      </c>
      <c r="E105" s="159"/>
      <c r="F105" s="160"/>
      <c r="G105" s="161"/>
      <c r="H105" s="161"/>
      <c r="I105" s="161"/>
      <c r="J105" s="159"/>
      <c r="K105" s="1"/>
      <c r="L105" s="1"/>
      <c r="M105" s="1"/>
      <c r="N105" s="1"/>
      <c r="O105" s="1"/>
      <c r="P105" s="1"/>
      <c r="Q105" s="1"/>
      <c r="R105" s="1"/>
      <c r="S105" s="1"/>
      <c r="V105" s="1"/>
    </row>
    <row r="106" spans="1:22" ht="15">
      <c r="A106" s="159"/>
      <c r="B106" s="159"/>
      <c r="C106" s="159"/>
      <c r="D106" s="170" t="s">
        <v>157</v>
      </c>
      <c r="E106" s="159"/>
      <c r="F106" s="160">
        <v>2.81</v>
      </c>
      <c r="G106" s="161"/>
      <c r="H106" s="161"/>
      <c r="I106" s="161"/>
      <c r="J106" s="159"/>
      <c r="K106" s="1"/>
      <c r="L106" s="1"/>
      <c r="M106" s="1"/>
      <c r="N106" s="1"/>
      <c r="O106" s="1"/>
      <c r="P106" s="1"/>
      <c r="Q106" s="1"/>
      <c r="R106" s="1"/>
      <c r="S106" s="1"/>
      <c r="V106" s="1"/>
    </row>
    <row r="107" spans="1:26" ht="15">
      <c r="A107" s="144"/>
      <c r="B107" s="144"/>
      <c r="C107" s="158">
        <v>9</v>
      </c>
      <c r="D107" s="158" t="s">
        <v>73</v>
      </c>
      <c r="E107" s="144"/>
      <c r="F107" s="157"/>
      <c r="G107" s="146">
        <f>ROUND((SUM(L69:L106))/1,2)</f>
        <v>0</v>
      </c>
      <c r="H107" s="146">
        <f>ROUND((SUM(M69:M106))/1,2)</f>
        <v>0</v>
      </c>
      <c r="I107" s="146">
        <f>ROUND((SUM(I69:I106))/1,2)</f>
        <v>0</v>
      </c>
      <c r="J107" s="144"/>
      <c r="K107" s="144"/>
      <c r="L107" s="144">
        <f>ROUND((SUM(L69:L106))/1,2)</f>
        <v>0</v>
      </c>
      <c r="M107" s="144">
        <f>ROUND((SUM(M69:M106))/1,2)</f>
        <v>0</v>
      </c>
      <c r="N107" s="144"/>
      <c r="O107" s="144"/>
      <c r="P107" s="174"/>
      <c r="Q107" s="144"/>
      <c r="R107" s="144"/>
      <c r="S107" s="174">
        <f>ROUND((SUM(S69:S106))/1,2)</f>
        <v>0.03</v>
      </c>
      <c r="T107" s="142"/>
      <c r="U107" s="142"/>
      <c r="V107" s="2">
        <f>ROUND((SUM(V69:V106))/1,2)</f>
        <v>9.77</v>
      </c>
      <c r="W107" s="142"/>
      <c r="X107" s="142"/>
      <c r="Y107" s="142"/>
      <c r="Z107" s="142"/>
    </row>
    <row r="108" spans="1:22" ht="15">
      <c r="A108" s="1"/>
      <c r="B108" s="1"/>
      <c r="C108" s="1"/>
      <c r="D108" s="1"/>
      <c r="E108" s="1"/>
      <c r="F108" s="153"/>
      <c r="G108" s="139"/>
      <c r="H108" s="139"/>
      <c r="I108" s="139"/>
      <c r="J108" s="1"/>
      <c r="K108" s="1"/>
      <c r="L108" s="1"/>
      <c r="M108" s="1"/>
      <c r="N108" s="1"/>
      <c r="O108" s="1"/>
      <c r="P108" s="1"/>
      <c r="Q108" s="1"/>
      <c r="R108" s="1"/>
      <c r="S108" s="1"/>
      <c r="V108" s="1"/>
    </row>
    <row r="109" spans="1:26" ht="15">
      <c r="A109" s="144"/>
      <c r="B109" s="144"/>
      <c r="C109" s="158">
        <v>99</v>
      </c>
      <c r="D109" s="158" t="s">
        <v>74</v>
      </c>
      <c r="E109" s="144"/>
      <c r="F109" s="157"/>
      <c r="G109" s="145"/>
      <c r="H109" s="145"/>
      <c r="I109" s="145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2"/>
      <c r="U109" s="142"/>
      <c r="V109" s="144"/>
      <c r="W109" s="142"/>
      <c r="X109" s="142"/>
      <c r="Y109" s="142"/>
      <c r="Z109" s="142"/>
    </row>
    <row r="110" spans="1:26" ht="24.75" customHeight="1">
      <c r="A110" s="167">
        <v>26</v>
      </c>
      <c r="B110" s="162" t="s">
        <v>189</v>
      </c>
      <c r="C110" s="168" t="s">
        <v>190</v>
      </c>
      <c r="D110" s="162" t="s">
        <v>191</v>
      </c>
      <c r="E110" s="162" t="s">
        <v>164</v>
      </c>
      <c r="F110" s="163">
        <v>6.761741319374999</v>
      </c>
      <c r="G110" s="164">
        <v>0</v>
      </c>
      <c r="H110" s="164">
        <v>0</v>
      </c>
      <c r="I110" s="164">
        <f>ROUND(F110*(G110+H110),2)</f>
        <v>0</v>
      </c>
      <c r="J110" s="162">
        <f>ROUND(F110*(N110),2)</f>
        <v>0</v>
      </c>
      <c r="K110" s="165">
        <f>ROUND(F110*(O110),2)</f>
        <v>0</v>
      </c>
      <c r="L110" s="165">
        <f>ROUND(F110*(G110),2)</f>
        <v>0</v>
      </c>
      <c r="M110" s="165">
        <f>ROUND(F110*(H110),2)</f>
        <v>0</v>
      </c>
      <c r="N110" s="165">
        <v>0</v>
      </c>
      <c r="O110" s="165"/>
      <c r="P110" s="173"/>
      <c r="Q110" s="173"/>
      <c r="R110" s="173"/>
      <c r="S110" s="171">
        <f>ROUND(F110*(P110),3)</f>
        <v>0</v>
      </c>
      <c r="T110" s="166"/>
      <c r="U110" s="166"/>
      <c r="V110" s="172"/>
      <c r="Z110">
        <v>0</v>
      </c>
    </row>
    <row r="111" spans="1:26" ht="15">
      <c r="A111" s="144"/>
      <c r="B111" s="144"/>
      <c r="C111" s="158">
        <v>99</v>
      </c>
      <c r="D111" s="158" t="s">
        <v>74</v>
      </c>
      <c r="E111" s="144"/>
      <c r="F111" s="157"/>
      <c r="G111" s="146">
        <f>ROUND((SUM(L109:L110))/1,2)</f>
        <v>0</v>
      </c>
      <c r="H111" s="146">
        <f>ROUND((SUM(M109:M110))/1,2)</f>
        <v>0</v>
      </c>
      <c r="I111" s="146">
        <f>ROUND((SUM(I109:I110))/1,2)</f>
        <v>0</v>
      </c>
      <c r="J111" s="144"/>
      <c r="K111" s="144"/>
      <c r="L111" s="144">
        <f>ROUND((SUM(L109:L110))/1,2)</f>
        <v>0</v>
      </c>
      <c r="M111" s="144">
        <f>ROUND((SUM(M109:M110))/1,2)</f>
        <v>0</v>
      </c>
      <c r="N111" s="144"/>
      <c r="O111" s="144"/>
      <c r="P111" s="174"/>
      <c r="Q111" s="144"/>
      <c r="R111" s="144"/>
      <c r="S111" s="174">
        <f>ROUND((SUM(S109:S110))/1,2)</f>
        <v>0</v>
      </c>
      <c r="T111" s="142"/>
      <c r="U111" s="142"/>
      <c r="V111" s="2">
        <f>ROUND((SUM(V109:V110))/1,2)</f>
        <v>0</v>
      </c>
      <c r="W111" s="142"/>
      <c r="X111" s="142"/>
      <c r="Y111" s="142"/>
      <c r="Z111" s="142"/>
    </row>
    <row r="112" spans="1:22" ht="15">
      <c r="A112" s="1"/>
      <c r="B112" s="1"/>
      <c r="C112" s="1"/>
      <c r="D112" s="1"/>
      <c r="E112" s="1"/>
      <c r="F112" s="153"/>
      <c r="G112" s="139"/>
      <c r="H112" s="139"/>
      <c r="I112" s="139"/>
      <c r="J112" s="1"/>
      <c r="K112" s="1"/>
      <c r="L112" s="1"/>
      <c r="M112" s="1"/>
      <c r="N112" s="1"/>
      <c r="O112" s="1"/>
      <c r="P112" s="1"/>
      <c r="Q112" s="1"/>
      <c r="R112" s="1"/>
      <c r="S112" s="1"/>
      <c r="V112" s="1"/>
    </row>
    <row r="113" spans="1:22" ht="15">
      <c r="A113" s="144"/>
      <c r="B113" s="144"/>
      <c r="C113" s="144"/>
      <c r="D113" s="2" t="s">
        <v>70</v>
      </c>
      <c r="E113" s="144"/>
      <c r="F113" s="157"/>
      <c r="G113" s="146">
        <f>ROUND((SUM(L9:L112))/2,2)</f>
        <v>0</v>
      </c>
      <c r="H113" s="146">
        <f>ROUND((SUM(M9:M112))/2,2)</f>
        <v>0</v>
      </c>
      <c r="I113" s="146">
        <f>ROUND((SUM(I9:I112))/2,2)</f>
        <v>0</v>
      </c>
      <c r="J113" s="145"/>
      <c r="K113" s="144"/>
      <c r="L113" s="145">
        <f>ROUND((SUM(L9:L112))/2,2)</f>
        <v>0</v>
      </c>
      <c r="M113" s="145">
        <f>ROUND((SUM(M9:M112))/2,2)</f>
        <v>0</v>
      </c>
      <c r="N113" s="144"/>
      <c r="O113" s="144"/>
      <c r="P113" s="174"/>
      <c r="Q113" s="144"/>
      <c r="R113" s="144"/>
      <c r="S113" s="174">
        <f>ROUND((SUM(S9:S112))/2,2)</f>
        <v>6.76</v>
      </c>
      <c r="T113" s="142"/>
      <c r="U113" s="142"/>
      <c r="V113" s="2">
        <f>ROUND((SUM(V9:V112))/2,2)</f>
        <v>9.77</v>
      </c>
    </row>
    <row r="114" spans="1:22" ht="15">
      <c r="A114" s="1"/>
      <c r="B114" s="1"/>
      <c r="C114" s="1"/>
      <c r="D114" s="1"/>
      <c r="E114" s="1"/>
      <c r="F114" s="153"/>
      <c r="G114" s="139"/>
      <c r="H114" s="139"/>
      <c r="I114" s="139"/>
      <c r="J114" s="1"/>
      <c r="K114" s="1"/>
      <c r="L114" s="1"/>
      <c r="M114" s="1"/>
      <c r="N114" s="1"/>
      <c r="O114" s="1"/>
      <c r="P114" s="1"/>
      <c r="Q114" s="1"/>
      <c r="R114" s="1"/>
      <c r="S114" s="1"/>
      <c r="V114" s="1"/>
    </row>
    <row r="115" spans="1:26" ht="15">
      <c r="A115" s="144"/>
      <c r="B115" s="144"/>
      <c r="C115" s="144"/>
      <c r="D115" s="2" t="s">
        <v>75</v>
      </c>
      <c r="E115" s="144"/>
      <c r="F115" s="157"/>
      <c r="G115" s="145"/>
      <c r="H115" s="145"/>
      <c r="I115" s="145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2"/>
      <c r="U115" s="142"/>
      <c r="V115" s="144"/>
      <c r="W115" s="142"/>
      <c r="X115" s="142"/>
      <c r="Y115" s="142"/>
      <c r="Z115" s="142"/>
    </row>
    <row r="116" spans="1:26" ht="15">
      <c r="A116" s="144"/>
      <c r="B116" s="144"/>
      <c r="C116" s="158">
        <v>711</v>
      </c>
      <c r="D116" s="158" t="s">
        <v>76</v>
      </c>
      <c r="E116" s="144"/>
      <c r="F116" s="157"/>
      <c r="G116" s="145"/>
      <c r="H116" s="145"/>
      <c r="I116" s="145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2"/>
      <c r="U116" s="142"/>
      <c r="V116" s="144"/>
      <c r="W116" s="142"/>
      <c r="X116" s="142"/>
      <c r="Y116" s="142"/>
      <c r="Z116" s="142"/>
    </row>
    <row r="117" spans="1:26" ht="24.75" customHeight="1">
      <c r="A117" s="167">
        <v>27</v>
      </c>
      <c r="B117" s="162" t="s">
        <v>192</v>
      </c>
      <c r="C117" s="168" t="s">
        <v>193</v>
      </c>
      <c r="D117" s="162" t="s">
        <v>194</v>
      </c>
      <c r="E117" s="162" t="s">
        <v>195</v>
      </c>
      <c r="F117" s="163">
        <v>64.1</v>
      </c>
      <c r="G117" s="164">
        <v>0</v>
      </c>
      <c r="H117" s="164">
        <v>0</v>
      </c>
      <c r="I117" s="164">
        <f>ROUND(F117*(G117+H117),2)</f>
        <v>0</v>
      </c>
      <c r="J117" s="162">
        <f>ROUND(F117*(N117),2)</f>
        <v>0</v>
      </c>
      <c r="K117" s="165">
        <f>ROUND(F117*(O117),2)</f>
        <v>0</v>
      </c>
      <c r="L117" s="165">
        <f>ROUND(F117*(G117),2)</f>
        <v>0</v>
      </c>
      <c r="M117" s="165">
        <f>ROUND(F117*(H117),2)</f>
        <v>0</v>
      </c>
      <c r="N117" s="165">
        <v>0</v>
      </c>
      <c r="O117" s="165"/>
      <c r="P117" s="172">
        <v>0.00034</v>
      </c>
      <c r="Q117" s="173"/>
      <c r="R117" s="173">
        <v>0.00034</v>
      </c>
      <c r="S117" s="171">
        <f>ROUND(F117*(P117),3)</f>
        <v>0.022</v>
      </c>
      <c r="T117" s="166"/>
      <c r="U117" s="166"/>
      <c r="V117" s="172"/>
      <c r="Z117">
        <v>0</v>
      </c>
    </row>
    <row r="118" spans="1:22" ht="12" customHeight="1">
      <c r="A118" s="159"/>
      <c r="B118" s="159"/>
      <c r="C118" s="169"/>
      <c r="D118" s="169" t="s">
        <v>450</v>
      </c>
      <c r="E118" s="159"/>
      <c r="F118" s="160"/>
      <c r="G118" s="161"/>
      <c r="H118" s="161"/>
      <c r="I118" s="161"/>
      <c r="J118" s="159"/>
      <c r="K118" s="1"/>
      <c r="L118" s="1"/>
      <c r="M118" s="1"/>
      <c r="N118" s="1"/>
      <c r="O118" s="1"/>
      <c r="P118" s="1"/>
      <c r="Q118" s="1"/>
      <c r="R118" s="1"/>
      <c r="S118" s="1"/>
      <c r="V118" s="1"/>
    </row>
    <row r="119" spans="1:22" ht="15">
      <c r="A119" s="159"/>
      <c r="B119" s="159"/>
      <c r="C119" s="159"/>
      <c r="D119" s="170" t="s">
        <v>196</v>
      </c>
      <c r="E119" s="159"/>
      <c r="F119" s="160">
        <v>58.1</v>
      </c>
      <c r="G119" s="161"/>
      <c r="H119" s="161"/>
      <c r="I119" s="161"/>
      <c r="J119" s="159"/>
      <c r="K119" s="1"/>
      <c r="L119" s="1"/>
      <c r="M119" s="1"/>
      <c r="N119" s="1"/>
      <c r="O119" s="1"/>
      <c r="P119" s="1"/>
      <c r="Q119" s="1"/>
      <c r="R119" s="1"/>
      <c r="S119" s="1"/>
      <c r="V119" s="1"/>
    </row>
    <row r="120" spans="1:22" ht="12" customHeight="1">
      <c r="A120" s="159"/>
      <c r="B120" s="159"/>
      <c r="C120" s="169"/>
      <c r="D120" s="169" t="s">
        <v>197</v>
      </c>
      <c r="E120" s="159"/>
      <c r="F120" s="160"/>
      <c r="G120" s="161"/>
      <c r="H120" s="161"/>
      <c r="I120" s="161"/>
      <c r="J120" s="159"/>
      <c r="K120" s="1"/>
      <c r="L120" s="1"/>
      <c r="M120" s="1"/>
      <c r="N120" s="1"/>
      <c r="O120" s="1"/>
      <c r="P120" s="1"/>
      <c r="Q120" s="1"/>
      <c r="R120" s="1"/>
      <c r="S120" s="1"/>
      <c r="V120" s="1"/>
    </row>
    <row r="121" spans="1:22" ht="15">
      <c r="A121" s="159"/>
      <c r="B121" s="159"/>
      <c r="C121" s="159"/>
      <c r="D121" s="170" t="s">
        <v>198</v>
      </c>
      <c r="E121" s="159"/>
      <c r="F121" s="160">
        <v>6</v>
      </c>
      <c r="G121" s="161"/>
      <c r="H121" s="161"/>
      <c r="I121" s="161"/>
      <c r="J121" s="159"/>
      <c r="K121" s="1"/>
      <c r="L121" s="1"/>
      <c r="M121" s="1"/>
      <c r="N121" s="1"/>
      <c r="O121" s="1"/>
      <c r="P121" s="1"/>
      <c r="Q121" s="1"/>
      <c r="R121" s="1"/>
      <c r="S121" s="1"/>
      <c r="V121" s="1"/>
    </row>
    <row r="122" spans="1:26" ht="24.75" customHeight="1">
      <c r="A122" s="167">
        <v>28</v>
      </c>
      <c r="B122" s="162" t="s">
        <v>192</v>
      </c>
      <c r="C122" s="168" t="s">
        <v>199</v>
      </c>
      <c r="D122" s="162" t="s">
        <v>200</v>
      </c>
      <c r="E122" s="162" t="s">
        <v>201</v>
      </c>
      <c r="F122" s="163">
        <v>3.2</v>
      </c>
      <c r="G122" s="164">
        <v>0</v>
      </c>
      <c r="H122" s="164">
        <v>0</v>
      </c>
      <c r="I122" s="164">
        <f>ROUND(F122*(G122+H122),2)</f>
        <v>0</v>
      </c>
      <c r="J122" s="162">
        <f>ROUND(F122*(N122),2)</f>
        <v>0</v>
      </c>
      <c r="K122" s="165">
        <f>ROUND(F122*(O122),2)</f>
        <v>0</v>
      </c>
      <c r="L122" s="165">
        <f>ROUND(F122*(G122),2)</f>
        <v>0</v>
      </c>
      <c r="M122" s="165">
        <f>ROUND(F122*(H122),2)</f>
        <v>0</v>
      </c>
      <c r="N122" s="165">
        <v>0</v>
      </c>
      <c r="O122" s="165"/>
      <c r="P122" s="173"/>
      <c r="Q122" s="173"/>
      <c r="R122" s="173"/>
      <c r="S122" s="171">
        <f>ROUND(F122*(P122),3)</f>
        <v>0</v>
      </c>
      <c r="T122" s="166"/>
      <c r="U122" s="166"/>
      <c r="V122" s="172"/>
      <c r="Z122">
        <v>0</v>
      </c>
    </row>
    <row r="123" spans="1:26" ht="24.75" customHeight="1">
      <c r="A123" s="167">
        <v>29</v>
      </c>
      <c r="B123" s="162" t="s">
        <v>140</v>
      </c>
      <c r="C123" s="168" t="s">
        <v>202</v>
      </c>
      <c r="D123" s="162" t="s">
        <v>203</v>
      </c>
      <c r="E123" s="162" t="s">
        <v>104</v>
      </c>
      <c r="F123" s="163">
        <v>41.03</v>
      </c>
      <c r="G123" s="164">
        <v>0</v>
      </c>
      <c r="H123" s="164">
        <v>0</v>
      </c>
      <c r="I123" s="164">
        <f>ROUND(F123*(G123+H123),2)</f>
        <v>0</v>
      </c>
      <c r="J123" s="162">
        <f>ROUND(F123*(N123),2)</f>
        <v>0</v>
      </c>
      <c r="K123" s="165">
        <f>ROUND(F123*(O123),2)</f>
        <v>0</v>
      </c>
      <c r="L123" s="165">
        <f>ROUND(F123*(G123),2)</f>
        <v>0</v>
      </c>
      <c r="M123" s="165">
        <f>ROUND(F123*(H123),2)</f>
        <v>0</v>
      </c>
      <c r="N123" s="165">
        <v>0</v>
      </c>
      <c r="O123" s="165"/>
      <c r="P123" s="173"/>
      <c r="Q123" s="173"/>
      <c r="R123" s="173"/>
      <c r="S123" s="171">
        <f>ROUND(F123*(P123),3)</f>
        <v>0</v>
      </c>
      <c r="T123" s="166"/>
      <c r="U123" s="166"/>
      <c r="V123" s="172"/>
      <c r="Z123">
        <v>0</v>
      </c>
    </row>
    <row r="124" spans="1:22" ht="12" customHeight="1">
      <c r="A124" s="159"/>
      <c r="B124" s="159"/>
      <c r="C124" s="169"/>
      <c r="D124" s="169" t="s">
        <v>471</v>
      </c>
      <c r="E124" s="159"/>
      <c r="F124" s="160"/>
      <c r="G124" s="161"/>
      <c r="H124" s="161"/>
      <c r="I124" s="161"/>
      <c r="J124" s="159"/>
      <c r="K124" s="1"/>
      <c r="L124" s="1"/>
      <c r="M124" s="1"/>
      <c r="N124" s="1"/>
      <c r="O124" s="1"/>
      <c r="P124" s="1"/>
      <c r="Q124" s="1"/>
      <c r="R124" s="1"/>
      <c r="S124" s="1"/>
      <c r="V124" s="1"/>
    </row>
    <row r="125" spans="1:22" ht="15">
      <c r="A125" s="159"/>
      <c r="B125" s="159"/>
      <c r="C125" s="159"/>
      <c r="D125" s="170" t="s">
        <v>205</v>
      </c>
      <c r="E125" s="159"/>
      <c r="F125" s="160">
        <v>19.11</v>
      </c>
      <c r="G125" s="161"/>
      <c r="H125" s="161"/>
      <c r="I125" s="161"/>
      <c r="J125" s="159"/>
      <c r="K125" s="1"/>
      <c r="L125" s="1"/>
      <c r="M125" s="1"/>
      <c r="N125" s="1"/>
      <c r="O125" s="1"/>
      <c r="P125" s="1"/>
      <c r="Q125" s="1"/>
      <c r="R125" s="1"/>
      <c r="S125" s="1"/>
      <c r="V125" s="1"/>
    </row>
    <row r="126" spans="1:22" ht="12" customHeight="1">
      <c r="A126" s="159"/>
      <c r="B126" s="159"/>
      <c r="C126" s="169"/>
      <c r="D126" s="169" t="s">
        <v>472</v>
      </c>
      <c r="E126" s="159"/>
      <c r="F126" s="160"/>
      <c r="G126" s="161"/>
      <c r="H126" s="161"/>
      <c r="I126" s="161"/>
      <c r="J126" s="159"/>
      <c r="K126" s="1"/>
      <c r="L126" s="1"/>
      <c r="M126" s="1"/>
      <c r="N126" s="1"/>
      <c r="O126" s="1"/>
      <c r="P126" s="1"/>
      <c r="Q126" s="1"/>
      <c r="R126" s="1"/>
      <c r="S126" s="1"/>
      <c r="V126" s="1"/>
    </row>
    <row r="127" spans="1:22" ht="15">
      <c r="A127" s="159"/>
      <c r="B127" s="159"/>
      <c r="C127" s="159"/>
      <c r="D127" s="170" t="s">
        <v>473</v>
      </c>
      <c r="E127" s="159"/>
      <c r="F127" s="160">
        <v>19.11</v>
      </c>
      <c r="G127" s="161"/>
      <c r="H127" s="161"/>
      <c r="I127" s="161"/>
      <c r="J127" s="159"/>
      <c r="K127" s="1"/>
      <c r="L127" s="1"/>
      <c r="M127" s="1"/>
      <c r="N127" s="1"/>
      <c r="O127" s="1"/>
      <c r="P127" s="1"/>
      <c r="Q127" s="1"/>
      <c r="R127" s="1"/>
      <c r="S127" s="1"/>
      <c r="V127" s="1"/>
    </row>
    <row r="128" spans="1:22" ht="12" customHeight="1">
      <c r="A128" s="159"/>
      <c r="B128" s="159"/>
      <c r="C128" s="169"/>
      <c r="D128" s="169" t="s">
        <v>474</v>
      </c>
      <c r="E128" s="159"/>
      <c r="F128" s="160"/>
      <c r="G128" s="161"/>
      <c r="H128" s="161"/>
      <c r="I128" s="161"/>
      <c r="J128" s="159"/>
      <c r="K128" s="1"/>
      <c r="L128" s="1"/>
      <c r="M128" s="1"/>
      <c r="N128" s="1"/>
      <c r="O128" s="1"/>
      <c r="P128" s="1"/>
      <c r="Q128" s="1"/>
      <c r="R128" s="1"/>
      <c r="S128" s="1"/>
      <c r="V128" s="1"/>
    </row>
    <row r="129" spans="1:22" ht="15">
      <c r="A129" s="159"/>
      <c r="B129" s="159"/>
      <c r="C129" s="159"/>
      <c r="D129" s="170" t="s">
        <v>157</v>
      </c>
      <c r="E129" s="159"/>
      <c r="F129" s="160">
        <v>2.81</v>
      </c>
      <c r="G129" s="161"/>
      <c r="H129" s="161"/>
      <c r="I129" s="161"/>
      <c r="J129" s="159"/>
      <c r="K129" s="1"/>
      <c r="L129" s="1"/>
      <c r="M129" s="1"/>
      <c r="N129" s="1"/>
      <c r="O129" s="1"/>
      <c r="P129" s="1"/>
      <c r="Q129" s="1"/>
      <c r="R129" s="1"/>
      <c r="S129" s="1"/>
      <c r="V129" s="1"/>
    </row>
    <row r="130" spans="1:26" ht="24.75" customHeight="1">
      <c r="A130" s="167">
        <v>30</v>
      </c>
      <c r="B130" s="162" t="s">
        <v>140</v>
      </c>
      <c r="C130" s="168" t="s">
        <v>207</v>
      </c>
      <c r="D130" s="162" t="s">
        <v>208</v>
      </c>
      <c r="E130" s="162" t="s">
        <v>104</v>
      </c>
      <c r="F130" s="163">
        <v>125.922</v>
      </c>
      <c r="G130" s="164">
        <v>0</v>
      </c>
      <c r="H130" s="164">
        <v>0</v>
      </c>
      <c r="I130" s="164">
        <f>ROUND(F130*(G130+H130),2)</f>
        <v>0</v>
      </c>
      <c r="J130" s="162">
        <f>ROUND(F130*(N130),2)</f>
        <v>0</v>
      </c>
      <c r="K130" s="165">
        <f>ROUND(F130*(O130),2)</f>
        <v>0</v>
      </c>
      <c r="L130" s="165">
        <f>ROUND(F130*(G130),2)</f>
        <v>0</v>
      </c>
      <c r="M130" s="165">
        <f>ROUND(F130*(H130),2)</f>
        <v>0</v>
      </c>
      <c r="N130" s="165">
        <v>0</v>
      </c>
      <c r="O130" s="165"/>
      <c r="P130" s="173"/>
      <c r="Q130" s="173"/>
      <c r="R130" s="173"/>
      <c r="S130" s="171">
        <f>ROUND(F130*(P130),3)</f>
        <v>0</v>
      </c>
      <c r="T130" s="166"/>
      <c r="U130" s="166"/>
      <c r="V130" s="172"/>
      <c r="Z130">
        <v>0</v>
      </c>
    </row>
    <row r="131" spans="1:22" ht="12" customHeight="1">
      <c r="A131" s="159"/>
      <c r="B131" s="159"/>
      <c r="C131" s="169"/>
      <c r="D131" s="169" t="s">
        <v>475</v>
      </c>
      <c r="E131" s="159"/>
      <c r="F131" s="160"/>
      <c r="G131" s="161"/>
      <c r="H131" s="161"/>
      <c r="I131" s="161"/>
      <c r="J131" s="159"/>
      <c r="K131" s="1"/>
      <c r="L131" s="1"/>
      <c r="M131" s="1"/>
      <c r="N131" s="1"/>
      <c r="O131" s="1"/>
      <c r="P131" s="1"/>
      <c r="Q131" s="1"/>
      <c r="R131" s="1"/>
      <c r="S131" s="1"/>
      <c r="V131" s="1"/>
    </row>
    <row r="132" spans="1:22" ht="15">
      <c r="A132" s="159"/>
      <c r="B132" s="159"/>
      <c r="C132" s="159"/>
      <c r="D132" s="170" t="s">
        <v>210</v>
      </c>
      <c r="E132" s="159"/>
      <c r="F132" s="160">
        <v>111.006</v>
      </c>
      <c r="G132" s="161"/>
      <c r="H132" s="161"/>
      <c r="I132" s="161"/>
      <c r="J132" s="159"/>
      <c r="K132" s="1"/>
      <c r="L132" s="1"/>
      <c r="M132" s="1"/>
      <c r="N132" s="1"/>
      <c r="O132" s="1"/>
      <c r="P132" s="1"/>
      <c r="Q132" s="1"/>
      <c r="R132" s="1"/>
      <c r="S132" s="1"/>
      <c r="V132" s="1"/>
    </row>
    <row r="133" spans="1:22" ht="12" customHeight="1">
      <c r="A133" s="159"/>
      <c r="B133" s="159"/>
      <c r="C133" s="169"/>
      <c r="D133" s="169" t="s">
        <v>107</v>
      </c>
      <c r="E133" s="159"/>
      <c r="F133" s="160"/>
      <c r="G133" s="161"/>
      <c r="H133" s="161"/>
      <c r="I133" s="161"/>
      <c r="J133" s="159"/>
      <c r="K133" s="1"/>
      <c r="L133" s="1"/>
      <c r="M133" s="1"/>
      <c r="N133" s="1"/>
      <c r="O133" s="1"/>
      <c r="P133" s="1"/>
      <c r="Q133" s="1"/>
      <c r="R133" s="1"/>
      <c r="S133" s="1"/>
      <c r="V133" s="1"/>
    </row>
    <row r="134" spans="1:22" ht="15">
      <c r="A134" s="159"/>
      <c r="B134" s="159"/>
      <c r="C134" s="159"/>
      <c r="D134" s="170" t="s">
        <v>161</v>
      </c>
      <c r="E134" s="159"/>
      <c r="F134" s="160">
        <v>14.916</v>
      </c>
      <c r="G134" s="161"/>
      <c r="H134" s="161"/>
      <c r="I134" s="161"/>
      <c r="J134" s="159"/>
      <c r="K134" s="1"/>
      <c r="L134" s="1"/>
      <c r="M134" s="1"/>
      <c r="N134" s="1"/>
      <c r="O134" s="1"/>
      <c r="P134" s="1"/>
      <c r="Q134" s="1"/>
      <c r="R134" s="1"/>
      <c r="S134" s="1"/>
      <c r="V134" s="1"/>
    </row>
    <row r="135" spans="1:26" ht="24.75" customHeight="1">
      <c r="A135" s="182">
        <v>31</v>
      </c>
      <c r="B135" s="177" t="s">
        <v>212</v>
      </c>
      <c r="C135" s="183" t="s">
        <v>213</v>
      </c>
      <c r="D135" s="177" t="s">
        <v>214</v>
      </c>
      <c r="E135" s="177" t="s">
        <v>195</v>
      </c>
      <c r="F135" s="178">
        <v>70.51</v>
      </c>
      <c r="G135" s="179">
        <v>0</v>
      </c>
      <c r="H135" s="179">
        <v>0</v>
      </c>
      <c r="I135" s="179">
        <f>ROUND(F135*(G135+H135),2)</f>
        <v>0</v>
      </c>
      <c r="J135" s="177">
        <f>ROUND(F135*(N135),2)</f>
        <v>0</v>
      </c>
      <c r="K135" s="180">
        <f>ROUND(F135*(O135),2)</f>
        <v>0</v>
      </c>
      <c r="L135" s="180">
        <f>ROUND(F135*(G135),2)</f>
        <v>0</v>
      </c>
      <c r="M135" s="180">
        <f>ROUND(F135*(H135),2)</f>
        <v>0</v>
      </c>
      <c r="N135" s="180">
        <v>0</v>
      </c>
      <c r="O135" s="180"/>
      <c r="P135" s="185">
        <v>0.0001</v>
      </c>
      <c r="Q135" s="186"/>
      <c r="R135" s="186">
        <v>0.0001</v>
      </c>
      <c r="S135" s="184">
        <f>ROUND(F135*(P135),3)</f>
        <v>0.007</v>
      </c>
      <c r="T135" s="181"/>
      <c r="U135" s="181"/>
      <c r="V135" s="185"/>
      <c r="Z135">
        <v>0</v>
      </c>
    </row>
    <row r="136" spans="1:22" ht="12" customHeight="1">
      <c r="A136" s="159"/>
      <c r="B136" s="159"/>
      <c r="C136" s="169"/>
      <c r="D136" s="169" t="s">
        <v>476</v>
      </c>
      <c r="E136" s="159"/>
      <c r="F136" s="160"/>
      <c r="G136" s="161"/>
      <c r="H136" s="161"/>
      <c r="I136" s="161"/>
      <c r="J136" s="159"/>
      <c r="K136" s="1"/>
      <c r="L136" s="1"/>
      <c r="M136" s="1"/>
      <c r="N136" s="1"/>
      <c r="O136" s="1"/>
      <c r="P136" s="1"/>
      <c r="Q136" s="1"/>
      <c r="R136" s="1"/>
      <c r="S136" s="1"/>
      <c r="V136" s="1"/>
    </row>
    <row r="137" spans="1:22" ht="15">
      <c r="A137" s="159"/>
      <c r="B137" s="159"/>
      <c r="C137" s="159"/>
      <c r="D137" s="170" t="s">
        <v>216</v>
      </c>
      <c r="E137" s="159"/>
      <c r="F137" s="160">
        <v>70.51</v>
      </c>
      <c r="G137" s="161"/>
      <c r="H137" s="161"/>
      <c r="I137" s="161"/>
      <c r="J137" s="159"/>
      <c r="K137" s="1"/>
      <c r="L137" s="1"/>
      <c r="M137" s="1"/>
      <c r="N137" s="1"/>
      <c r="O137" s="1"/>
      <c r="P137" s="1"/>
      <c r="Q137" s="1"/>
      <c r="R137" s="1"/>
      <c r="S137" s="1"/>
      <c r="V137" s="1"/>
    </row>
    <row r="138" spans="1:26" ht="15">
      <c r="A138" s="144"/>
      <c r="B138" s="144"/>
      <c r="C138" s="158">
        <v>711</v>
      </c>
      <c r="D138" s="158" t="s">
        <v>76</v>
      </c>
      <c r="E138" s="144"/>
      <c r="F138" s="157"/>
      <c r="G138" s="146">
        <f>ROUND((SUM(L116:L137))/1,2)</f>
        <v>0</v>
      </c>
      <c r="H138" s="146">
        <f>ROUND((SUM(M116:M137))/1,2)</f>
        <v>0</v>
      </c>
      <c r="I138" s="146">
        <f>ROUND((SUM(I116:I137))/1,2)</f>
        <v>0</v>
      </c>
      <c r="J138" s="144"/>
      <c r="K138" s="144"/>
      <c r="L138" s="144">
        <f>ROUND((SUM(L116:L137))/1,2)</f>
        <v>0</v>
      </c>
      <c r="M138" s="144">
        <f>ROUND((SUM(M116:M137))/1,2)</f>
        <v>0</v>
      </c>
      <c r="N138" s="144"/>
      <c r="O138" s="144"/>
      <c r="P138" s="174"/>
      <c r="Q138" s="144"/>
      <c r="R138" s="144"/>
      <c r="S138" s="174">
        <f>ROUND((SUM(S116:S137))/1,2)</f>
        <v>0.03</v>
      </c>
      <c r="T138" s="142"/>
      <c r="U138" s="142"/>
      <c r="V138" s="2">
        <f>ROUND((SUM(V116:V137))/1,2)</f>
        <v>0</v>
      </c>
      <c r="W138" s="142"/>
      <c r="X138" s="142"/>
      <c r="Y138" s="142"/>
      <c r="Z138" s="142"/>
    </row>
    <row r="139" spans="1:22" ht="15">
      <c r="A139" s="1"/>
      <c r="B139" s="1"/>
      <c r="C139" s="1"/>
      <c r="D139" s="1"/>
      <c r="E139" s="1"/>
      <c r="F139" s="153"/>
      <c r="G139" s="139"/>
      <c r="H139" s="139"/>
      <c r="I139" s="139"/>
      <c r="J139" s="1"/>
      <c r="K139" s="1"/>
      <c r="L139" s="1"/>
      <c r="M139" s="1"/>
      <c r="N139" s="1"/>
      <c r="O139" s="1"/>
      <c r="P139" s="1"/>
      <c r="Q139" s="1"/>
      <c r="R139" s="1"/>
      <c r="S139" s="1"/>
      <c r="V139" s="1"/>
    </row>
    <row r="140" spans="1:26" ht="15">
      <c r="A140" s="144"/>
      <c r="B140" s="144"/>
      <c r="C140" s="158">
        <v>713</v>
      </c>
      <c r="D140" s="158" t="s">
        <v>77</v>
      </c>
      <c r="E140" s="144"/>
      <c r="F140" s="157"/>
      <c r="G140" s="145"/>
      <c r="H140" s="145"/>
      <c r="I140" s="145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2"/>
      <c r="U140" s="142"/>
      <c r="V140" s="144"/>
      <c r="W140" s="142"/>
      <c r="X140" s="142"/>
      <c r="Y140" s="142"/>
      <c r="Z140" s="142"/>
    </row>
    <row r="141" spans="1:26" ht="24.75" customHeight="1">
      <c r="A141" s="167">
        <v>32</v>
      </c>
      <c r="B141" s="162" t="s">
        <v>217</v>
      </c>
      <c r="C141" s="168" t="s">
        <v>218</v>
      </c>
      <c r="D141" s="162" t="s">
        <v>219</v>
      </c>
      <c r="E141" s="162" t="s">
        <v>104</v>
      </c>
      <c r="F141" s="163">
        <v>6.45</v>
      </c>
      <c r="G141" s="164">
        <v>0</v>
      </c>
      <c r="H141" s="164">
        <v>0</v>
      </c>
      <c r="I141" s="164">
        <f>ROUND(F141*(G141+H141),2)</f>
        <v>0</v>
      </c>
      <c r="J141" s="162">
        <f>ROUND(F141*(N141),2)</f>
        <v>0</v>
      </c>
      <c r="K141" s="165">
        <f>ROUND(F141*(O141),2)</f>
        <v>0</v>
      </c>
      <c r="L141" s="165">
        <f>ROUND(F141*(G141),2)</f>
        <v>0</v>
      </c>
      <c r="M141" s="165">
        <f>ROUND(F141*(H141),2)</f>
        <v>0</v>
      </c>
      <c r="N141" s="165">
        <v>0</v>
      </c>
      <c r="O141" s="165"/>
      <c r="P141" s="173"/>
      <c r="Q141" s="173"/>
      <c r="R141" s="173"/>
      <c r="S141" s="171">
        <f>ROUND(F141*(P141),3)</f>
        <v>0</v>
      </c>
      <c r="T141" s="166"/>
      <c r="U141" s="166"/>
      <c r="V141" s="172"/>
      <c r="Z141">
        <v>0</v>
      </c>
    </row>
    <row r="142" spans="1:22" ht="12" customHeight="1">
      <c r="A142" s="159"/>
      <c r="B142" s="159"/>
      <c r="C142" s="169"/>
      <c r="D142" s="169" t="s">
        <v>477</v>
      </c>
      <c r="E142" s="159"/>
      <c r="F142" s="160"/>
      <c r="G142" s="161"/>
      <c r="H142" s="161"/>
      <c r="I142" s="161"/>
      <c r="J142" s="159"/>
      <c r="K142" s="1"/>
      <c r="L142" s="1"/>
      <c r="M142" s="1"/>
      <c r="N142" s="1"/>
      <c r="O142" s="1"/>
      <c r="P142" s="1"/>
      <c r="Q142" s="1"/>
      <c r="R142" s="1"/>
      <c r="S142" s="1"/>
      <c r="V142" s="1"/>
    </row>
    <row r="143" spans="1:22" ht="15">
      <c r="A143" s="159"/>
      <c r="B143" s="159"/>
      <c r="C143" s="159"/>
      <c r="D143" s="170" t="s">
        <v>221</v>
      </c>
      <c r="E143" s="159"/>
      <c r="F143" s="160">
        <v>5.6</v>
      </c>
      <c r="G143" s="161"/>
      <c r="H143" s="161"/>
      <c r="I143" s="161"/>
      <c r="J143" s="159"/>
      <c r="K143" s="1"/>
      <c r="L143" s="1"/>
      <c r="M143" s="1"/>
      <c r="N143" s="1"/>
      <c r="O143" s="1"/>
      <c r="P143" s="1"/>
      <c r="Q143" s="1"/>
      <c r="R143" s="1"/>
      <c r="S143" s="1"/>
      <c r="V143" s="1"/>
    </row>
    <row r="144" spans="1:22" ht="12" customHeight="1">
      <c r="A144" s="159"/>
      <c r="B144" s="159"/>
      <c r="C144" s="169"/>
      <c r="D144" s="169" t="s">
        <v>107</v>
      </c>
      <c r="E144" s="159"/>
      <c r="F144" s="160"/>
      <c r="G144" s="161"/>
      <c r="H144" s="161"/>
      <c r="I144" s="161"/>
      <c r="J144" s="159"/>
      <c r="K144" s="1"/>
      <c r="L144" s="1"/>
      <c r="M144" s="1"/>
      <c r="N144" s="1"/>
      <c r="O144" s="1"/>
      <c r="P144" s="1"/>
      <c r="Q144" s="1"/>
      <c r="R144" s="1"/>
      <c r="S144" s="1"/>
      <c r="V144" s="1"/>
    </row>
    <row r="145" spans="1:22" ht="15">
      <c r="A145" s="159"/>
      <c r="B145" s="159"/>
      <c r="C145" s="159"/>
      <c r="D145" s="170" t="s">
        <v>139</v>
      </c>
      <c r="E145" s="159"/>
      <c r="F145" s="160">
        <v>0.85</v>
      </c>
      <c r="G145" s="161"/>
      <c r="H145" s="161"/>
      <c r="I145" s="161"/>
      <c r="J145" s="159"/>
      <c r="K145" s="1"/>
      <c r="L145" s="1"/>
      <c r="M145" s="1"/>
      <c r="N145" s="1"/>
      <c r="O145" s="1"/>
      <c r="P145" s="1"/>
      <c r="Q145" s="1"/>
      <c r="R145" s="1"/>
      <c r="S145" s="1"/>
      <c r="V145" s="1"/>
    </row>
    <row r="146" spans="1:26" ht="24.75" customHeight="1">
      <c r="A146" s="167">
        <v>33</v>
      </c>
      <c r="B146" s="162" t="s">
        <v>222</v>
      </c>
      <c r="C146" s="168" t="s">
        <v>223</v>
      </c>
      <c r="D146" s="162" t="s">
        <v>224</v>
      </c>
      <c r="E146" s="162" t="s">
        <v>201</v>
      </c>
      <c r="F146" s="163">
        <v>1.7999999999999998</v>
      </c>
      <c r="G146" s="164">
        <v>0</v>
      </c>
      <c r="H146" s="164">
        <v>0</v>
      </c>
      <c r="I146" s="164">
        <f>ROUND(F146*(G146+H146),2)</f>
        <v>0</v>
      </c>
      <c r="J146" s="162">
        <f>ROUND(F146*(N146),2)</f>
        <v>0</v>
      </c>
      <c r="K146" s="165">
        <f>ROUND(F146*(O146),2)</f>
        <v>0</v>
      </c>
      <c r="L146" s="165">
        <f>ROUND(F146*(G146),2)</f>
        <v>0</v>
      </c>
      <c r="M146" s="165">
        <f>ROUND(F146*(H146),2)</f>
        <v>0</v>
      </c>
      <c r="N146" s="165">
        <v>0</v>
      </c>
      <c r="O146" s="165"/>
      <c r="P146" s="173"/>
      <c r="Q146" s="173"/>
      <c r="R146" s="173"/>
      <c r="S146" s="171">
        <f>ROUND(F146*(P146),3)</f>
        <v>0</v>
      </c>
      <c r="T146" s="166"/>
      <c r="U146" s="166"/>
      <c r="V146" s="172"/>
      <c r="Z146">
        <v>0</v>
      </c>
    </row>
    <row r="147" spans="1:26" ht="24.75" customHeight="1">
      <c r="A147" s="182">
        <v>34</v>
      </c>
      <c r="B147" s="177" t="s">
        <v>212</v>
      </c>
      <c r="C147" s="183" t="s">
        <v>225</v>
      </c>
      <c r="D147" s="177" t="s">
        <v>226</v>
      </c>
      <c r="E147" s="177" t="s">
        <v>104</v>
      </c>
      <c r="F147" s="178">
        <v>7.74</v>
      </c>
      <c r="G147" s="179">
        <v>0</v>
      </c>
      <c r="H147" s="179">
        <v>0</v>
      </c>
      <c r="I147" s="179">
        <f>ROUND(F147*(G147+H147),2)</f>
        <v>0</v>
      </c>
      <c r="J147" s="177">
        <f>ROUND(F147*(N147),2)</f>
        <v>0</v>
      </c>
      <c r="K147" s="180">
        <f>ROUND(F147*(O147),2)</f>
        <v>0</v>
      </c>
      <c r="L147" s="180">
        <f>ROUND(F147*(G147),2)</f>
        <v>0</v>
      </c>
      <c r="M147" s="180">
        <f>ROUND(F147*(H147),2)</f>
        <v>0</v>
      </c>
      <c r="N147" s="180">
        <v>0</v>
      </c>
      <c r="O147" s="180"/>
      <c r="P147" s="185">
        <v>0.0015</v>
      </c>
      <c r="Q147" s="186"/>
      <c r="R147" s="186">
        <v>0.0015</v>
      </c>
      <c r="S147" s="184">
        <f>ROUND(F147*(P147),3)</f>
        <v>0.012</v>
      </c>
      <c r="T147" s="181"/>
      <c r="U147" s="181"/>
      <c r="V147" s="185"/>
      <c r="Z147">
        <v>0</v>
      </c>
    </row>
    <row r="148" spans="1:22" ht="12" customHeight="1">
      <c r="A148" s="159"/>
      <c r="B148" s="159"/>
      <c r="C148" s="169"/>
      <c r="D148" s="169" t="s">
        <v>227</v>
      </c>
      <c r="E148" s="159"/>
      <c r="F148" s="160"/>
      <c r="G148" s="161"/>
      <c r="H148" s="161"/>
      <c r="I148" s="161"/>
      <c r="J148" s="159"/>
      <c r="K148" s="1"/>
      <c r="L148" s="1"/>
      <c r="M148" s="1"/>
      <c r="N148" s="1"/>
      <c r="O148" s="1"/>
      <c r="P148" s="1"/>
      <c r="Q148" s="1"/>
      <c r="R148" s="1"/>
      <c r="S148" s="1"/>
      <c r="V148" s="1"/>
    </row>
    <row r="149" spans="1:22" ht="15">
      <c r="A149" s="159"/>
      <c r="B149" s="159"/>
      <c r="C149" s="159"/>
      <c r="D149" s="170" t="s">
        <v>228</v>
      </c>
      <c r="E149" s="159"/>
      <c r="F149" s="160">
        <v>7.74</v>
      </c>
      <c r="G149" s="161"/>
      <c r="H149" s="161"/>
      <c r="I149" s="161"/>
      <c r="J149" s="159"/>
      <c r="K149" s="1"/>
      <c r="L149" s="1"/>
      <c r="M149" s="1"/>
      <c r="N149" s="1"/>
      <c r="O149" s="1"/>
      <c r="P149" s="1"/>
      <c r="Q149" s="1"/>
      <c r="R149" s="1"/>
      <c r="S149" s="1"/>
      <c r="V149" s="1"/>
    </row>
    <row r="150" spans="1:26" ht="15">
      <c r="A150" s="144"/>
      <c r="B150" s="144"/>
      <c r="C150" s="158">
        <v>713</v>
      </c>
      <c r="D150" s="158" t="s">
        <v>77</v>
      </c>
      <c r="E150" s="144"/>
      <c r="F150" s="157"/>
      <c r="G150" s="146">
        <f>ROUND((SUM(L140:L149))/1,2)</f>
        <v>0</v>
      </c>
      <c r="H150" s="146">
        <f>ROUND((SUM(M140:M149))/1,2)</f>
        <v>0</v>
      </c>
      <c r="I150" s="146">
        <f>ROUND((SUM(I140:I149))/1,2)</f>
        <v>0</v>
      </c>
      <c r="J150" s="144"/>
      <c r="K150" s="144"/>
      <c r="L150" s="144">
        <f>ROUND((SUM(L140:L149))/1,2)</f>
        <v>0</v>
      </c>
      <c r="M150" s="144">
        <f>ROUND((SUM(M140:M149))/1,2)</f>
        <v>0</v>
      </c>
      <c r="N150" s="144"/>
      <c r="O150" s="144"/>
      <c r="P150" s="174"/>
      <c r="Q150" s="144"/>
      <c r="R150" s="144"/>
      <c r="S150" s="174">
        <f>ROUND((SUM(S140:S149))/1,2)</f>
        <v>0.01</v>
      </c>
      <c r="T150" s="142"/>
      <c r="U150" s="142"/>
      <c r="V150" s="2">
        <f>ROUND((SUM(V140:V149))/1,2)</f>
        <v>0</v>
      </c>
      <c r="W150" s="142"/>
      <c r="X150" s="142"/>
      <c r="Y150" s="142"/>
      <c r="Z150" s="142"/>
    </row>
    <row r="151" spans="1:22" ht="15">
      <c r="A151" s="1"/>
      <c r="B151" s="1"/>
      <c r="C151" s="1"/>
      <c r="D151" s="1"/>
      <c r="E151" s="1"/>
      <c r="F151" s="153"/>
      <c r="G151" s="139"/>
      <c r="H151" s="139"/>
      <c r="I151" s="139"/>
      <c r="J151" s="1"/>
      <c r="K151" s="1"/>
      <c r="L151" s="1"/>
      <c r="M151" s="1"/>
      <c r="N151" s="1"/>
      <c r="O151" s="1"/>
      <c r="P151" s="1"/>
      <c r="Q151" s="1"/>
      <c r="R151" s="1"/>
      <c r="S151" s="1"/>
      <c r="V151" s="1"/>
    </row>
    <row r="152" spans="1:26" ht="15">
      <c r="A152" s="144"/>
      <c r="B152" s="144"/>
      <c r="C152" s="158">
        <v>721</v>
      </c>
      <c r="D152" s="158" t="s">
        <v>78</v>
      </c>
      <c r="E152" s="144"/>
      <c r="F152" s="157"/>
      <c r="G152" s="145"/>
      <c r="H152" s="145"/>
      <c r="I152" s="145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2"/>
      <c r="U152" s="142"/>
      <c r="V152" s="144"/>
      <c r="W152" s="142"/>
      <c r="X152" s="142"/>
      <c r="Y152" s="142"/>
      <c r="Z152" s="142"/>
    </row>
    <row r="153" spans="1:26" ht="24.75" customHeight="1">
      <c r="A153" s="167">
        <v>35</v>
      </c>
      <c r="B153" s="162" t="s">
        <v>229</v>
      </c>
      <c r="C153" s="168" t="s">
        <v>230</v>
      </c>
      <c r="D153" s="162" t="s">
        <v>231</v>
      </c>
      <c r="E153" s="162" t="s">
        <v>201</v>
      </c>
      <c r="F153" s="163">
        <v>1.3</v>
      </c>
      <c r="G153" s="164">
        <v>0</v>
      </c>
      <c r="H153" s="164">
        <v>0</v>
      </c>
      <c r="I153" s="164">
        <f>ROUND(F153*(G153+H153),2)</f>
        <v>0</v>
      </c>
      <c r="J153" s="162">
        <f>ROUND(F153*(N153),2)</f>
        <v>0</v>
      </c>
      <c r="K153" s="165">
        <f>ROUND(F153*(O153),2)</f>
        <v>0</v>
      </c>
      <c r="L153" s="165">
        <f>ROUND(F153*(G153),2)</f>
        <v>0</v>
      </c>
      <c r="M153" s="165">
        <f>ROUND(F153*(H153),2)</f>
        <v>0</v>
      </c>
      <c r="N153" s="165">
        <v>0</v>
      </c>
      <c r="O153" s="165"/>
      <c r="P153" s="173"/>
      <c r="Q153" s="173"/>
      <c r="R153" s="173"/>
      <c r="S153" s="171">
        <f>ROUND(F153*(P153),3)</f>
        <v>0</v>
      </c>
      <c r="T153" s="166"/>
      <c r="U153" s="166"/>
      <c r="V153" s="172"/>
      <c r="Z153">
        <v>0</v>
      </c>
    </row>
    <row r="154" spans="1:26" ht="24.75" customHeight="1">
      <c r="A154" s="167">
        <v>36</v>
      </c>
      <c r="B154" s="162" t="s">
        <v>232</v>
      </c>
      <c r="C154" s="168" t="s">
        <v>233</v>
      </c>
      <c r="D154" s="162" t="s">
        <v>234</v>
      </c>
      <c r="E154" s="162" t="s">
        <v>235</v>
      </c>
      <c r="F154" s="163">
        <v>3</v>
      </c>
      <c r="G154" s="164">
        <v>0</v>
      </c>
      <c r="H154" s="164">
        <v>0</v>
      </c>
      <c r="I154" s="164">
        <f>ROUND(F154*(G154+H154),2)</f>
        <v>0</v>
      </c>
      <c r="J154" s="162">
        <f>ROUND(F154*(N154),2)</f>
        <v>0</v>
      </c>
      <c r="K154" s="165">
        <f>ROUND(F154*(O154),2)</f>
        <v>0</v>
      </c>
      <c r="L154" s="165">
        <f>ROUND(F154*(G154),2)</f>
        <v>0</v>
      </c>
      <c r="M154" s="165">
        <f>ROUND(F154*(H154),2)</f>
        <v>0</v>
      </c>
      <c r="N154" s="165">
        <v>0</v>
      </c>
      <c r="O154" s="165"/>
      <c r="P154" s="172">
        <v>0.00472</v>
      </c>
      <c r="Q154" s="173"/>
      <c r="R154" s="173">
        <v>0.00472</v>
      </c>
      <c r="S154" s="171">
        <f>ROUND(F154*(P154),3)</f>
        <v>0.014</v>
      </c>
      <c r="T154" s="166"/>
      <c r="U154" s="166"/>
      <c r="V154" s="172"/>
      <c r="Z154">
        <v>0</v>
      </c>
    </row>
    <row r="155" spans="1:22" ht="12" customHeight="1">
      <c r="A155" s="159"/>
      <c r="B155" s="159"/>
      <c r="C155" s="169"/>
      <c r="D155" s="169" t="s">
        <v>236</v>
      </c>
      <c r="E155" s="159"/>
      <c r="F155" s="160"/>
      <c r="G155" s="161"/>
      <c r="H155" s="161"/>
      <c r="I155" s="161"/>
      <c r="J155" s="159"/>
      <c r="K155" s="1"/>
      <c r="L155" s="1"/>
      <c r="M155" s="1"/>
      <c r="N155" s="1"/>
      <c r="O155" s="1"/>
      <c r="P155" s="1"/>
      <c r="Q155" s="1"/>
      <c r="R155" s="1"/>
      <c r="S155" s="1"/>
      <c r="V155" s="1"/>
    </row>
    <row r="156" spans="1:22" ht="15">
      <c r="A156" s="159"/>
      <c r="B156" s="159"/>
      <c r="C156" s="159"/>
      <c r="D156" s="170" t="s">
        <v>478</v>
      </c>
      <c r="E156" s="159"/>
      <c r="F156" s="160">
        <v>3</v>
      </c>
      <c r="G156" s="161"/>
      <c r="H156" s="161"/>
      <c r="I156" s="161"/>
      <c r="J156" s="159"/>
      <c r="K156" s="1"/>
      <c r="L156" s="1"/>
      <c r="M156" s="1"/>
      <c r="N156" s="1"/>
      <c r="O156" s="1"/>
      <c r="P156" s="1"/>
      <c r="Q156" s="1" t="s">
        <v>420</v>
      </c>
      <c r="R156" s="1"/>
      <c r="S156" s="1"/>
      <c r="V156" s="1"/>
    </row>
    <row r="157" spans="1:26" ht="24.75" customHeight="1">
      <c r="A157" s="167">
        <v>37</v>
      </c>
      <c r="B157" s="162" t="s">
        <v>232</v>
      </c>
      <c r="C157" s="168" t="s">
        <v>238</v>
      </c>
      <c r="D157" s="162" t="s">
        <v>239</v>
      </c>
      <c r="E157" s="162" t="s">
        <v>235</v>
      </c>
      <c r="F157" s="163">
        <v>19</v>
      </c>
      <c r="G157" s="164">
        <v>0</v>
      </c>
      <c r="H157" s="164">
        <v>0</v>
      </c>
      <c r="I157" s="164">
        <f>ROUND(F157*(G157+H157),2)</f>
        <v>0</v>
      </c>
      <c r="J157" s="162">
        <f>ROUND(F157*(N157),2)</f>
        <v>0</v>
      </c>
      <c r="K157" s="165">
        <f>ROUND(F157*(O157),2)</f>
        <v>0</v>
      </c>
      <c r="L157" s="165">
        <f>ROUND(F157*(G157),2)</f>
        <v>0</v>
      </c>
      <c r="M157" s="165">
        <f>ROUND(F157*(H157),2)</f>
        <v>0</v>
      </c>
      <c r="N157" s="165">
        <v>0</v>
      </c>
      <c r="O157" s="165"/>
      <c r="P157" s="172">
        <v>0.00121</v>
      </c>
      <c r="Q157" s="173"/>
      <c r="R157" s="173">
        <v>0.00121</v>
      </c>
      <c r="S157" s="171">
        <f>ROUND(F157*(P157),3)</f>
        <v>0.023</v>
      </c>
      <c r="T157" s="166"/>
      <c r="U157" s="166"/>
      <c r="V157" s="172"/>
      <c r="Z157">
        <v>0</v>
      </c>
    </row>
    <row r="158" spans="1:22" ht="12" customHeight="1">
      <c r="A158" s="159"/>
      <c r="B158" s="159"/>
      <c r="C158" s="169"/>
      <c r="D158" s="169" t="s">
        <v>479</v>
      </c>
      <c r="E158" s="159"/>
      <c r="F158" s="160"/>
      <c r="G158" s="161"/>
      <c r="H158" s="161"/>
      <c r="I158" s="161"/>
      <c r="J158" s="159"/>
      <c r="K158" s="1"/>
      <c r="L158" s="1"/>
      <c r="M158" s="1"/>
      <c r="N158" s="1"/>
      <c r="O158" s="1"/>
      <c r="P158" s="1"/>
      <c r="Q158" s="1"/>
      <c r="R158" s="1"/>
      <c r="S158" s="1"/>
      <c r="V158" s="1"/>
    </row>
    <row r="159" spans="1:22" ht="15">
      <c r="A159" s="159"/>
      <c r="B159" s="159"/>
      <c r="C159" s="159"/>
      <c r="D159" s="170" t="s">
        <v>480</v>
      </c>
      <c r="E159" s="159"/>
      <c r="F159" s="160">
        <v>17</v>
      </c>
      <c r="G159" s="161"/>
      <c r="H159" s="161"/>
      <c r="I159" s="161"/>
      <c r="J159" s="159"/>
      <c r="K159" s="1"/>
      <c r="L159" s="1"/>
      <c r="M159" s="1"/>
      <c r="N159" s="1"/>
      <c r="O159" s="1"/>
      <c r="P159" s="1"/>
      <c r="Q159" s="1"/>
      <c r="R159" s="1"/>
      <c r="S159" s="1"/>
      <c r="V159" s="1"/>
    </row>
    <row r="160" spans="1:22" ht="12" customHeight="1">
      <c r="A160" s="159"/>
      <c r="B160" s="159"/>
      <c r="C160" s="169"/>
      <c r="D160" s="169" t="s">
        <v>481</v>
      </c>
      <c r="E160" s="159"/>
      <c r="F160" s="160"/>
      <c r="G160" s="161"/>
      <c r="H160" s="161"/>
      <c r="I160" s="161"/>
      <c r="J160" s="159"/>
      <c r="K160" s="1"/>
      <c r="L160" s="1"/>
      <c r="M160" s="1"/>
      <c r="N160" s="1"/>
      <c r="O160" s="1"/>
      <c r="P160" s="1"/>
      <c r="Q160" s="1"/>
      <c r="R160" s="1"/>
      <c r="S160" s="1"/>
      <c r="V160" s="1"/>
    </row>
    <row r="161" spans="1:22" ht="15">
      <c r="A161" s="159"/>
      <c r="B161" s="159"/>
      <c r="C161" s="159"/>
      <c r="D161" s="170" t="s">
        <v>242</v>
      </c>
      <c r="E161" s="159"/>
      <c r="F161" s="160">
        <v>2</v>
      </c>
      <c r="G161" s="161"/>
      <c r="H161" s="161"/>
      <c r="I161" s="161"/>
      <c r="J161" s="159"/>
      <c r="K161" s="1"/>
      <c r="L161" s="1"/>
      <c r="M161" s="1"/>
      <c r="N161" s="1"/>
      <c r="O161" s="1"/>
      <c r="P161" s="1"/>
      <c r="Q161" s="1"/>
      <c r="R161" s="1"/>
      <c r="S161" s="1"/>
      <c r="V161" s="1"/>
    </row>
    <row r="162" spans="1:26" ht="24.75" customHeight="1">
      <c r="A162" s="167">
        <v>38</v>
      </c>
      <c r="B162" s="162" t="s">
        <v>232</v>
      </c>
      <c r="C162" s="168" t="s">
        <v>243</v>
      </c>
      <c r="D162" s="162" t="s">
        <v>244</v>
      </c>
      <c r="E162" s="162" t="s">
        <v>195</v>
      </c>
      <c r="F162" s="163">
        <v>24.3</v>
      </c>
      <c r="G162" s="164">
        <v>0</v>
      </c>
      <c r="H162" s="164">
        <v>0</v>
      </c>
      <c r="I162" s="164">
        <f>ROUND(F162*(G162+H162),2)</f>
        <v>0</v>
      </c>
      <c r="J162" s="162">
        <f>ROUND(F162*(N162),2)</f>
        <v>0</v>
      </c>
      <c r="K162" s="165">
        <f>ROUND(F162*(O162),2)</f>
        <v>0</v>
      </c>
      <c r="L162" s="165">
        <f>ROUND(F162*(G162),2)</f>
        <v>0</v>
      </c>
      <c r="M162" s="165">
        <f>ROUND(F162*(H162),2)</f>
        <v>0</v>
      </c>
      <c r="N162" s="165">
        <v>0</v>
      </c>
      <c r="O162" s="165"/>
      <c r="P162" s="173"/>
      <c r="Q162" s="173"/>
      <c r="R162" s="173"/>
      <c r="S162" s="171">
        <f>ROUND(F162*(P162),3)</f>
        <v>0</v>
      </c>
      <c r="T162" s="166"/>
      <c r="U162" s="166"/>
      <c r="V162" s="172"/>
      <c r="Z162">
        <v>0</v>
      </c>
    </row>
    <row r="163" spans="1:22" ht="12" customHeight="1">
      <c r="A163" s="159"/>
      <c r="B163" s="159"/>
      <c r="C163" s="169"/>
      <c r="D163" s="169" t="s">
        <v>450</v>
      </c>
      <c r="E163" s="159"/>
      <c r="F163" s="160"/>
      <c r="G163" s="161"/>
      <c r="H163" s="161"/>
      <c r="I163" s="161"/>
      <c r="J163" s="159"/>
      <c r="K163" s="1"/>
      <c r="L163" s="1"/>
      <c r="M163" s="1"/>
      <c r="N163" s="1"/>
      <c r="O163" s="1"/>
      <c r="P163" s="1"/>
      <c r="Q163" s="1"/>
      <c r="R163" s="1"/>
      <c r="S163" s="1"/>
      <c r="V163" s="1"/>
    </row>
    <row r="164" spans="1:22" ht="15">
      <c r="A164" s="159"/>
      <c r="B164" s="159"/>
      <c r="C164" s="159"/>
      <c r="D164" s="170" t="s">
        <v>245</v>
      </c>
      <c r="E164" s="159"/>
      <c r="F164" s="160">
        <v>21</v>
      </c>
      <c r="G164" s="161"/>
      <c r="H164" s="161"/>
      <c r="I164" s="161"/>
      <c r="J164" s="159"/>
      <c r="K164" s="1"/>
      <c r="L164" s="1"/>
      <c r="M164" s="1"/>
      <c r="N164" s="1"/>
      <c r="O164" s="1"/>
      <c r="P164" s="1"/>
      <c r="Q164" s="1"/>
      <c r="R164" s="1"/>
      <c r="S164" s="1"/>
      <c r="V164" s="1"/>
    </row>
    <row r="165" spans="1:22" ht="12" customHeight="1">
      <c r="A165" s="159"/>
      <c r="B165" s="159"/>
      <c r="C165" s="169"/>
      <c r="D165" s="169" t="s">
        <v>482</v>
      </c>
      <c r="E165" s="159"/>
      <c r="F165" s="160"/>
      <c r="G165" s="161"/>
      <c r="H165" s="161"/>
      <c r="I165" s="161"/>
      <c r="J165" s="159"/>
      <c r="K165" s="1"/>
      <c r="L165" s="1"/>
      <c r="M165" s="1"/>
      <c r="N165" s="1"/>
      <c r="O165" s="1"/>
      <c r="P165" s="1"/>
      <c r="Q165" s="1"/>
      <c r="R165" s="1"/>
      <c r="S165" s="1"/>
      <c r="V165" s="1"/>
    </row>
    <row r="166" spans="1:22" ht="15">
      <c r="A166" s="159"/>
      <c r="B166" s="159"/>
      <c r="C166" s="159"/>
      <c r="D166" s="170" t="s">
        <v>247</v>
      </c>
      <c r="E166" s="159"/>
      <c r="F166" s="160">
        <v>3.3</v>
      </c>
      <c r="G166" s="161"/>
      <c r="H166" s="161"/>
      <c r="I166" s="161"/>
      <c r="J166" s="159"/>
      <c r="K166" s="1"/>
      <c r="L166" s="1"/>
      <c r="M166" s="1"/>
      <c r="N166" s="1"/>
      <c r="O166" s="1"/>
      <c r="P166" s="1"/>
      <c r="Q166" s="1"/>
      <c r="R166" s="1"/>
      <c r="S166" s="1"/>
      <c r="V166" s="1"/>
    </row>
    <row r="167" spans="1:26" ht="15">
      <c r="A167" s="144"/>
      <c r="B167" s="144"/>
      <c r="C167" s="158">
        <v>721</v>
      </c>
      <c r="D167" s="158" t="s">
        <v>78</v>
      </c>
      <c r="E167" s="144"/>
      <c r="F167" s="157"/>
      <c r="G167" s="146">
        <f>ROUND((SUM(L152:L166))/1,2)</f>
        <v>0</v>
      </c>
      <c r="H167" s="146">
        <f>ROUND((SUM(M152:M166))/1,2)</f>
        <v>0</v>
      </c>
      <c r="I167" s="146">
        <f>ROUND((SUM(I152:I166))/1,2)</f>
        <v>0</v>
      </c>
      <c r="J167" s="144"/>
      <c r="K167" s="144"/>
      <c r="L167" s="144">
        <f>ROUND((SUM(L152:L166))/1,2)</f>
        <v>0</v>
      </c>
      <c r="M167" s="144">
        <f>ROUND((SUM(M152:M166))/1,2)</f>
        <v>0</v>
      </c>
      <c r="N167" s="144"/>
      <c r="O167" s="144"/>
      <c r="P167" s="174"/>
      <c r="Q167" s="144"/>
      <c r="R167" s="144"/>
      <c r="S167" s="174">
        <f>ROUND((SUM(S152:S166))/1,2)</f>
        <v>0.04</v>
      </c>
      <c r="T167" s="142"/>
      <c r="U167" s="142"/>
      <c r="V167" s="2">
        <f>ROUND((SUM(V152:V166))/1,2)</f>
        <v>0</v>
      </c>
      <c r="W167" s="142"/>
      <c r="X167" s="142"/>
      <c r="Y167" s="142"/>
      <c r="Z167" s="142"/>
    </row>
    <row r="168" spans="1:22" ht="15">
      <c r="A168" s="1"/>
      <c r="B168" s="1"/>
      <c r="C168" s="1"/>
      <c r="D168" s="1"/>
      <c r="E168" s="1"/>
      <c r="F168" s="153"/>
      <c r="G168" s="139"/>
      <c r="H168" s="139"/>
      <c r="I168" s="139"/>
      <c r="J168" s="1"/>
      <c r="K168" s="1"/>
      <c r="L168" s="1"/>
      <c r="M168" s="1"/>
      <c r="N168" s="1"/>
      <c r="O168" s="1"/>
      <c r="P168" s="1"/>
      <c r="Q168" s="1"/>
      <c r="R168" s="1"/>
      <c r="S168" s="1"/>
      <c r="V168" s="1"/>
    </row>
    <row r="169" spans="1:26" ht="15">
      <c r="A169" s="144"/>
      <c r="B169" s="144"/>
      <c r="C169" s="158">
        <v>722</v>
      </c>
      <c r="D169" s="158" t="s">
        <v>79</v>
      </c>
      <c r="E169" s="144"/>
      <c r="F169" s="157"/>
      <c r="G169" s="145"/>
      <c r="H169" s="145"/>
      <c r="I169" s="145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2"/>
      <c r="U169" s="142"/>
      <c r="V169" s="144"/>
      <c r="W169" s="142"/>
      <c r="X169" s="142"/>
      <c r="Y169" s="142"/>
      <c r="Z169" s="142"/>
    </row>
    <row r="170" spans="1:26" ht="24.75" customHeight="1">
      <c r="A170" s="167">
        <v>39</v>
      </c>
      <c r="B170" s="162" t="s">
        <v>248</v>
      </c>
      <c r="C170" s="168" t="s">
        <v>249</v>
      </c>
      <c r="D170" s="162" t="s">
        <v>250</v>
      </c>
      <c r="E170" s="162" t="s">
        <v>235</v>
      </c>
      <c r="F170" s="163">
        <v>19</v>
      </c>
      <c r="G170" s="164">
        <v>0</v>
      </c>
      <c r="H170" s="164">
        <v>0</v>
      </c>
      <c r="I170" s="164">
        <f>ROUND(F170*(G170+H170),2)</f>
        <v>0</v>
      </c>
      <c r="J170" s="162">
        <f>ROUND(F170*(N170),2)</f>
        <v>0</v>
      </c>
      <c r="K170" s="165">
        <f>ROUND(F170*(O170),2)</f>
        <v>0</v>
      </c>
      <c r="L170" s="165">
        <f>ROUND(F170*(G170),2)</f>
        <v>0</v>
      </c>
      <c r="M170" s="165">
        <f>ROUND(F170*(H170),2)</f>
        <v>0</v>
      </c>
      <c r="N170" s="165">
        <v>0</v>
      </c>
      <c r="O170" s="165"/>
      <c r="P170" s="172">
        <v>0.0001</v>
      </c>
      <c r="Q170" s="173"/>
      <c r="R170" s="173">
        <v>0.0001</v>
      </c>
      <c r="S170" s="171">
        <f>ROUND(F170*(P170),3)</f>
        <v>0.002</v>
      </c>
      <c r="T170" s="166"/>
      <c r="U170" s="166"/>
      <c r="V170" s="172"/>
      <c r="Z170">
        <v>0</v>
      </c>
    </row>
    <row r="171" spans="1:22" ht="12" customHeight="1">
      <c r="A171" s="159"/>
      <c r="B171" s="159"/>
      <c r="C171" s="169"/>
      <c r="D171" s="169" t="s">
        <v>483</v>
      </c>
      <c r="E171" s="159"/>
      <c r="F171" s="160"/>
      <c r="G171" s="161"/>
      <c r="H171" s="161"/>
      <c r="I171" s="161"/>
      <c r="J171" s="159"/>
      <c r="K171" s="1"/>
      <c r="L171" s="1"/>
      <c r="M171" s="1"/>
      <c r="N171" s="1"/>
      <c r="O171" s="1"/>
      <c r="P171" s="1"/>
      <c r="Q171" s="1"/>
      <c r="R171" s="1"/>
      <c r="S171" s="1"/>
      <c r="V171" s="1"/>
    </row>
    <row r="172" spans="1:22" ht="15">
      <c r="A172" s="159"/>
      <c r="B172" s="159"/>
      <c r="C172" s="159"/>
      <c r="D172" s="170" t="s">
        <v>484</v>
      </c>
      <c r="E172" s="159"/>
      <c r="F172" s="160">
        <v>17</v>
      </c>
      <c r="G172" s="161"/>
      <c r="H172" s="161"/>
      <c r="I172" s="161"/>
      <c r="J172" s="159"/>
      <c r="K172" s="1"/>
      <c r="L172" s="1"/>
      <c r="M172" s="1"/>
      <c r="N172" s="1"/>
      <c r="O172" s="1"/>
      <c r="P172" s="1"/>
      <c r="Q172" s="1"/>
      <c r="R172" s="1"/>
      <c r="S172" s="1"/>
      <c r="V172" s="1"/>
    </row>
    <row r="173" spans="1:22" ht="12" customHeight="1">
      <c r="A173" s="159"/>
      <c r="B173" s="159"/>
      <c r="C173" s="169"/>
      <c r="D173" s="169" t="s">
        <v>485</v>
      </c>
      <c r="E173" s="159"/>
      <c r="F173" s="160"/>
      <c r="G173" s="161"/>
      <c r="H173" s="161"/>
      <c r="I173" s="161"/>
      <c r="J173" s="159"/>
      <c r="K173" s="1"/>
      <c r="L173" s="1"/>
      <c r="M173" s="1"/>
      <c r="N173" s="1"/>
      <c r="O173" s="1"/>
      <c r="P173" s="1"/>
      <c r="Q173" s="1"/>
      <c r="R173" s="1"/>
      <c r="S173" s="1"/>
      <c r="V173" s="1"/>
    </row>
    <row r="174" spans="1:22" ht="15">
      <c r="A174" s="159"/>
      <c r="B174" s="159"/>
      <c r="C174" s="159"/>
      <c r="D174" s="170" t="s">
        <v>254</v>
      </c>
      <c r="E174" s="159"/>
      <c r="F174" s="160">
        <v>2</v>
      </c>
      <c r="G174" s="161"/>
      <c r="H174" s="161"/>
      <c r="I174" s="161"/>
      <c r="J174" s="159"/>
      <c r="K174" s="1"/>
      <c r="L174" s="1"/>
      <c r="M174" s="1"/>
      <c r="N174" s="1"/>
      <c r="O174" s="1"/>
      <c r="P174" s="1"/>
      <c r="Q174" s="1"/>
      <c r="R174" s="1"/>
      <c r="S174" s="1"/>
      <c r="V174" s="1"/>
    </row>
    <row r="175" spans="1:26" ht="15">
      <c r="A175" s="144"/>
      <c r="B175" s="144"/>
      <c r="C175" s="158">
        <v>722</v>
      </c>
      <c r="D175" s="158" t="s">
        <v>79</v>
      </c>
      <c r="E175" s="144"/>
      <c r="F175" s="157"/>
      <c r="G175" s="146">
        <f>ROUND((SUM(L169:L174))/1,2)</f>
        <v>0</v>
      </c>
      <c r="H175" s="146">
        <f>ROUND((SUM(M169:M174))/1,2)</f>
        <v>0</v>
      </c>
      <c r="I175" s="146">
        <f>ROUND((SUM(I169:I174))/1,2)</f>
        <v>0</v>
      </c>
      <c r="J175" s="144"/>
      <c r="K175" s="144"/>
      <c r="L175" s="144">
        <f>ROUND((SUM(L169:L174))/1,2)</f>
        <v>0</v>
      </c>
      <c r="M175" s="144">
        <f>ROUND((SUM(M169:M174))/1,2)</f>
        <v>0</v>
      </c>
      <c r="N175" s="144"/>
      <c r="O175" s="144"/>
      <c r="P175" s="174"/>
      <c r="Q175" s="144"/>
      <c r="R175" s="144"/>
      <c r="S175" s="174">
        <f>ROUND((SUM(S169:S174))/1,2)</f>
        <v>0</v>
      </c>
      <c r="T175" s="142"/>
      <c r="U175" s="142"/>
      <c r="V175" s="2">
        <f>ROUND((SUM(V169:V174))/1,2)</f>
        <v>0</v>
      </c>
      <c r="W175" s="142"/>
      <c r="X175" s="142"/>
      <c r="Y175" s="142"/>
      <c r="Z175" s="142"/>
    </row>
    <row r="176" spans="1:22" ht="15">
      <c r="A176" s="1"/>
      <c r="B176" s="1"/>
      <c r="C176" s="1"/>
      <c r="D176" s="1"/>
      <c r="E176" s="1"/>
      <c r="F176" s="153"/>
      <c r="G176" s="139"/>
      <c r="H176" s="139"/>
      <c r="I176" s="139"/>
      <c r="J176" s="1"/>
      <c r="K176" s="1"/>
      <c r="L176" s="1"/>
      <c r="M176" s="1"/>
      <c r="N176" s="1"/>
      <c r="O176" s="1"/>
      <c r="P176" s="1"/>
      <c r="Q176" s="1"/>
      <c r="R176" s="1"/>
      <c r="S176" s="1"/>
      <c r="V176" s="1"/>
    </row>
    <row r="177" spans="1:26" ht="15">
      <c r="A177" s="144"/>
      <c r="B177" s="144"/>
      <c r="C177" s="158">
        <v>725</v>
      </c>
      <c r="D177" s="158" t="s">
        <v>80</v>
      </c>
      <c r="E177" s="144"/>
      <c r="F177" s="157"/>
      <c r="G177" s="145"/>
      <c r="H177" s="145"/>
      <c r="I177" s="145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2"/>
      <c r="U177" s="142"/>
      <c r="V177" s="144"/>
      <c r="W177" s="142"/>
      <c r="X177" s="142"/>
      <c r="Y177" s="142"/>
      <c r="Z177" s="142"/>
    </row>
    <row r="178" spans="1:26" ht="24.75" customHeight="1">
      <c r="A178" s="167">
        <v>40</v>
      </c>
      <c r="B178" s="162" t="s">
        <v>255</v>
      </c>
      <c r="C178" s="168" t="s">
        <v>256</v>
      </c>
      <c r="D178" s="162" t="s">
        <v>486</v>
      </c>
      <c r="E178" s="162" t="s">
        <v>258</v>
      </c>
      <c r="F178" s="163">
        <v>8</v>
      </c>
      <c r="G178" s="164">
        <v>0</v>
      </c>
      <c r="H178" s="164">
        <v>0</v>
      </c>
      <c r="I178" s="164">
        <f>ROUND(F178*(G178+H178),2)</f>
        <v>0</v>
      </c>
      <c r="J178" s="162">
        <f>ROUND(F178*(N178),2)</f>
        <v>0</v>
      </c>
      <c r="K178" s="165">
        <f>ROUND(F178*(O178),2)</f>
        <v>0</v>
      </c>
      <c r="L178" s="165">
        <f>ROUND(F178*(G178),2)</f>
        <v>0</v>
      </c>
      <c r="M178" s="165">
        <f>ROUND(F178*(H178),2)</f>
        <v>0</v>
      </c>
      <c r="N178" s="165">
        <v>0</v>
      </c>
      <c r="O178" s="165"/>
      <c r="P178" s="173"/>
      <c r="Q178" s="173"/>
      <c r="R178" s="173"/>
      <c r="S178" s="171">
        <f>ROUND(F178*(P178),3)</f>
        <v>0</v>
      </c>
      <c r="T178" s="166"/>
      <c r="U178" s="166"/>
      <c r="V178" s="172"/>
      <c r="Z178">
        <v>0</v>
      </c>
    </row>
    <row r="179" spans="1:22" ht="12" customHeight="1">
      <c r="A179" s="159"/>
      <c r="B179" s="159"/>
      <c r="C179" s="169"/>
      <c r="D179" s="169" t="s">
        <v>487</v>
      </c>
      <c r="E179" s="159"/>
      <c r="F179" s="160"/>
      <c r="G179" s="161"/>
      <c r="H179" s="161"/>
      <c r="I179" s="161"/>
      <c r="J179" s="159"/>
      <c r="K179" s="1"/>
      <c r="L179" s="1"/>
      <c r="M179" s="1"/>
      <c r="N179" s="1"/>
      <c r="O179" s="1"/>
      <c r="P179" s="1"/>
      <c r="Q179" s="1"/>
      <c r="R179" s="1"/>
      <c r="S179" s="1"/>
      <c r="V179" s="1"/>
    </row>
    <row r="180" spans="1:22" ht="15">
      <c r="A180" s="159"/>
      <c r="B180" s="159"/>
      <c r="C180" s="159"/>
      <c r="D180" s="170" t="s">
        <v>260</v>
      </c>
      <c r="E180" s="159"/>
      <c r="F180" s="160">
        <v>8</v>
      </c>
      <c r="G180" s="161"/>
      <c r="H180" s="161"/>
      <c r="I180" s="161"/>
      <c r="J180" s="159"/>
      <c r="K180" s="1"/>
      <c r="L180" s="1"/>
      <c r="M180" s="1"/>
      <c r="N180" s="1"/>
      <c r="O180" s="1"/>
      <c r="P180" s="1"/>
      <c r="Q180" s="1"/>
      <c r="R180" s="1"/>
      <c r="S180" s="1"/>
      <c r="V180" s="1"/>
    </row>
    <row r="181" spans="1:26" ht="24.75" customHeight="1">
      <c r="A181" s="167">
        <v>41</v>
      </c>
      <c r="B181" s="162" t="s">
        <v>255</v>
      </c>
      <c r="C181" s="168" t="s">
        <v>261</v>
      </c>
      <c r="D181" s="162" t="s">
        <v>262</v>
      </c>
      <c r="E181" s="162" t="s">
        <v>263</v>
      </c>
      <c r="F181" s="163">
        <v>3</v>
      </c>
      <c r="G181" s="164">
        <v>0</v>
      </c>
      <c r="H181" s="164">
        <v>0</v>
      </c>
      <c r="I181" s="164">
        <f aca="true" t="shared" si="0" ref="I181:I190">ROUND(F181*(G181+H181),2)</f>
        <v>0</v>
      </c>
      <c r="J181" s="162">
        <f aca="true" t="shared" si="1" ref="J181:J190">ROUND(F181*(N181),2)</f>
        <v>0</v>
      </c>
      <c r="K181" s="165">
        <f aca="true" t="shared" si="2" ref="K181:K190">ROUND(F181*(O181),2)</f>
        <v>0</v>
      </c>
      <c r="L181" s="165">
        <f aca="true" t="shared" si="3" ref="L181:L190">ROUND(F181*(G181),2)</f>
        <v>0</v>
      </c>
      <c r="M181" s="165">
        <f aca="true" t="shared" si="4" ref="M181:M190">ROUND(F181*(H181),2)</f>
        <v>0</v>
      </c>
      <c r="N181" s="165">
        <v>0</v>
      </c>
      <c r="O181" s="165"/>
      <c r="P181" s="172">
        <v>0.00066</v>
      </c>
      <c r="Q181" s="173"/>
      <c r="R181" s="173">
        <v>0.00066</v>
      </c>
      <c r="S181" s="171">
        <f aca="true" t="shared" si="5" ref="S181:S190">ROUND(F181*(P181),3)</f>
        <v>0.002</v>
      </c>
      <c r="T181" s="166"/>
      <c r="U181" s="166"/>
      <c r="V181" s="172"/>
      <c r="Z181">
        <v>0</v>
      </c>
    </row>
    <row r="182" spans="1:26" ht="24.75" customHeight="1">
      <c r="A182" s="167">
        <v>42</v>
      </c>
      <c r="B182" s="162" t="s">
        <v>255</v>
      </c>
      <c r="C182" s="168" t="s">
        <v>264</v>
      </c>
      <c r="D182" s="162" t="s">
        <v>265</v>
      </c>
      <c r="E182" s="162" t="s">
        <v>235</v>
      </c>
      <c r="F182" s="163">
        <v>3</v>
      </c>
      <c r="G182" s="164">
        <v>0</v>
      </c>
      <c r="H182" s="164">
        <v>0</v>
      </c>
      <c r="I182" s="164">
        <f t="shared" si="0"/>
        <v>0</v>
      </c>
      <c r="J182" s="162">
        <f t="shared" si="1"/>
        <v>0</v>
      </c>
      <c r="K182" s="165">
        <f t="shared" si="2"/>
        <v>0</v>
      </c>
      <c r="L182" s="165">
        <f t="shared" si="3"/>
        <v>0</v>
      </c>
      <c r="M182" s="165">
        <f t="shared" si="4"/>
        <v>0</v>
      </c>
      <c r="N182" s="165">
        <v>0</v>
      </c>
      <c r="O182" s="165"/>
      <c r="P182" s="172">
        <v>4E-05</v>
      </c>
      <c r="Q182" s="173"/>
      <c r="R182" s="173">
        <v>4E-05</v>
      </c>
      <c r="S182" s="171">
        <f t="shared" si="5"/>
        <v>0</v>
      </c>
      <c r="T182" s="166"/>
      <c r="U182" s="166"/>
      <c r="V182" s="172"/>
      <c r="Z182">
        <v>0</v>
      </c>
    </row>
    <row r="183" spans="1:26" ht="24.75" customHeight="1">
      <c r="A183" s="167">
        <v>43</v>
      </c>
      <c r="B183" s="162" t="s">
        <v>255</v>
      </c>
      <c r="C183" s="168" t="s">
        <v>266</v>
      </c>
      <c r="D183" s="162" t="s">
        <v>267</v>
      </c>
      <c r="E183" s="162" t="s">
        <v>235</v>
      </c>
      <c r="F183" s="163">
        <v>8</v>
      </c>
      <c r="G183" s="164">
        <v>0</v>
      </c>
      <c r="H183" s="164">
        <v>0</v>
      </c>
      <c r="I183" s="164">
        <f t="shared" si="0"/>
        <v>0</v>
      </c>
      <c r="J183" s="162">
        <f t="shared" si="1"/>
        <v>0</v>
      </c>
      <c r="K183" s="165">
        <f t="shared" si="2"/>
        <v>0</v>
      </c>
      <c r="L183" s="165">
        <f t="shared" si="3"/>
        <v>0</v>
      </c>
      <c r="M183" s="165">
        <f t="shared" si="4"/>
        <v>0</v>
      </c>
      <c r="N183" s="165">
        <v>0</v>
      </c>
      <c r="O183" s="165"/>
      <c r="P183" s="172">
        <v>0.00012</v>
      </c>
      <c r="Q183" s="173"/>
      <c r="R183" s="173">
        <v>0.00012</v>
      </c>
      <c r="S183" s="171">
        <f t="shared" si="5"/>
        <v>0.001</v>
      </c>
      <c r="T183" s="166"/>
      <c r="U183" s="166"/>
      <c r="V183" s="172"/>
      <c r="Z183">
        <v>0</v>
      </c>
    </row>
    <row r="184" spans="1:26" ht="24.75" customHeight="1">
      <c r="A184" s="167">
        <v>44</v>
      </c>
      <c r="B184" s="162" t="s">
        <v>255</v>
      </c>
      <c r="C184" s="168" t="s">
        <v>268</v>
      </c>
      <c r="D184" s="162" t="s">
        <v>269</v>
      </c>
      <c r="E184" s="162" t="s">
        <v>235</v>
      </c>
      <c r="F184" s="163">
        <v>8</v>
      </c>
      <c r="G184" s="164">
        <v>0</v>
      </c>
      <c r="H184" s="164">
        <v>0</v>
      </c>
      <c r="I184" s="164">
        <f t="shared" si="0"/>
        <v>0</v>
      </c>
      <c r="J184" s="162">
        <f t="shared" si="1"/>
        <v>0</v>
      </c>
      <c r="K184" s="165">
        <f t="shared" si="2"/>
        <v>0</v>
      </c>
      <c r="L184" s="165">
        <f t="shared" si="3"/>
        <v>0</v>
      </c>
      <c r="M184" s="165">
        <f t="shared" si="4"/>
        <v>0</v>
      </c>
      <c r="N184" s="165">
        <v>0</v>
      </c>
      <c r="O184" s="165"/>
      <c r="P184" s="172">
        <v>1E-05</v>
      </c>
      <c r="Q184" s="173"/>
      <c r="R184" s="173">
        <v>1E-05</v>
      </c>
      <c r="S184" s="171">
        <f t="shared" si="5"/>
        <v>0</v>
      </c>
      <c r="T184" s="166"/>
      <c r="U184" s="166"/>
      <c r="V184" s="172"/>
      <c r="Z184">
        <v>0</v>
      </c>
    </row>
    <row r="185" spans="1:26" ht="24.75" customHeight="1">
      <c r="A185" s="167">
        <v>45</v>
      </c>
      <c r="B185" s="162" t="s">
        <v>255</v>
      </c>
      <c r="C185" s="168" t="s">
        <v>270</v>
      </c>
      <c r="D185" s="162" t="s">
        <v>271</v>
      </c>
      <c r="E185" s="162" t="s">
        <v>235</v>
      </c>
      <c r="F185" s="163">
        <v>8</v>
      </c>
      <c r="G185" s="164">
        <v>0</v>
      </c>
      <c r="H185" s="164">
        <v>0</v>
      </c>
      <c r="I185" s="164">
        <f t="shared" si="0"/>
        <v>0</v>
      </c>
      <c r="J185" s="162">
        <f t="shared" si="1"/>
        <v>0</v>
      </c>
      <c r="K185" s="165">
        <f t="shared" si="2"/>
        <v>0</v>
      </c>
      <c r="L185" s="165">
        <f t="shared" si="3"/>
        <v>0</v>
      </c>
      <c r="M185" s="165">
        <f t="shared" si="4"/>
        <v>0</v>
      </c>
      <c r="N185" s="165">
        <v>0</v>
      </c>
      <c r="O185" s="165"/>
      <c r="P185" s="172">
        <v>1E-05</v>
      </c>
      <c r="Q185" s="173"/>
      <c r="R185" s="173">
        <v>1E-05</v>
      </c>
      <c r="S185" s="171">
        <f t="shared" si="5"/>
        <v>0</v>
      </c>
      <c r="T185" s="166"/>
      <c r="U185" s="166"/>
      <c r="V185" s="172"/>
      <c r="Z185">
        <v>0</v>
      </c>
    </row>
    <row r="186" spans="1:26" ht="24.75" customHeight="1">
      <c r="A186" s="167">
        <v>46</v>
      </c>
      <c r="B186" s="162" t="s">
        <v>255</v>
      </c>
      <c r="C186" s="168" t="s">
        <v>272</v>
      </c>
      <c r="D186" s="162" t="s">
        <v>273</v>
      </c>
      <c r="E186" s="162" t="s">
        <v>201</v>
      </c>
      <c r="F186" s="163">
        <v>0.4</v>
      </c>
      <c r="G186" s="164">
        <v>0</v>
      </c>
      <c r="H186" s="164">
        <v>0</v>
      </c>
      <c r="I186" s="164">
        <f t="shared" si="0"/>
        <v>0</v>
      </c>
      <c r="J186" s="162">
        <f t="shared" si="1"/>
        <v>0</v>
      </c>
      <c r="K186" s="165">
        <f t="shared" si="2"/>
        <v>0</v>
      </c>
      <c r="L186" s="165">
        <f t="shared" si="3"/>
        <v>0</v>
      </c>
      <c r="M186" s="165">
        <f t="shared" si="4"/>
        <v>0</v>
      </c>
      <c r="N186" s="165">
        <v>0</v>
      </c>
      <c r="O186" s="165"/>
      <c r="P186" s="173"/>
      <c r="Q186" s="173"/>
      <c r="R186" s="173"/>
      <c r="S186" s="171">
        <f t="shared" si="5"/>
        <v>0</v>
      </c>
      <c r="T186" s="166"/>
      <c r="U186" s="166"/>
      <c r="V186" s="172"/>
      <c r="Z186">
        <v>0</v>
      </c>
    </row>
    <row r="187" spans="1:26" ht="24.75" customHeight="1">
      <c r="A187" s="167">
        <v>47</v>
      </c>
      <c r="B187" s="162" t="s">
        <v>274</v>
      </c>
      <c r="C187" s="168" t="s">
        <v>275</v>
      </c>
      <c r="D187" s="162" t="s">
        <v>276</v>
      </c>
      <c r="E187" s="162" t="s">
        <v>263</v>
      </c>
      <c r="F187" s="163">
        <v>3</v>
      </c>
      <c r="G187" s="164">
        <v>0</v>
      </c>
      <c r="H187" s="164">
        <v>0</v>
      </c>
      <c r="I187" s="164">
        <f t="shared" si="0"/>
        <v>0</v>
      </c>
      <c r="J187" s="162">
        <f t="shared" si="1"/>
        <v>0</v>
      </c>
      <c r="K187" s="165">
        <f t="shared" si="2"/>
        <v>0</v>
      </c>
      <c r="L187" s="165">
        <f t="shared" si="3"/>
        <v>0</v>
      </c>
      <c r="M187" s="165">
        <f t="shared" si="4"/>
        <v>0</v>
      </c>
      <c r="N187" s="165">
        <v>0</v>
      </c>
      <c r="O187" s="165"/>
      <c r="P187" s="173"/>
      <c r="Q187" s="173"/>
      <c r="R187" s="173"/>
      <c r="S187" s="171">
        <f t="shared" si="5"/>
        <v>0</v>
      </c>
      <c r="T187" s="166"/>
      <c r="U187" s="166"/>
      <c r="V187" s="172"/>
      <c r="Z187">
        <v>0</v>
      </c>
    </row>
    <row r="188" spans="1:26" ht="24.75" customHeight="1">
      <c r="A188" s="167">
        <v>48</v>
      </c>
      <c r="B188" s="162" t="s">
        <v>274</v>
      </c>
      <c r="C188" s="168" t="s">
        <v>277</v>
      </c>
      <c r="D188" s="162" t="s">
        <v>278</v>
      </c>
      <c r="E188" s="162" t="s">
        <v>263</v>
      </c>
      <c r="F188" s="163">
        <v>8</v>
      </c>
      <c r="G188" s="164">
        <v>0</v>
      </c>
      <c r="H188" s="164">
        <v>0</v>
      </c>
      <c r="I188" s="164">
        <f t="shared" si="0"/>
        <v>0</v>
      </c>
      <c r="J188" s="162">
        <f t="shared" si="1"/>
        <v>0</v>
      </c>
      <c r="K188" s="165">
        <f t="shared" si="2"/>
        <v>0</v>
      </c>
      <c r="L188" s="165">
        <f t="shared" si="3"/>
        <v>0</v>
      </c>
      <c r="M188" s="165">
        <f t="shared" si="4"/>
        <v>0</v>
      </c>
      <c r="N188" s="165">
        <v>0</v>
      </c>
      <c r="O188" s="165"/>
      <c r="P188" s="173"/>
      <c r="Q188" s="173"/>
      <c r="R188" s="173"/>
      <c r="S188" s="171">
        <f t="shared" si="5"/>
        <v>0</v>
      </c>
      <c r="T188" s="166"/>
      <c r="U188" s="166"/>
      <c r="V188" s="172">
        <f>ROUND(F188*(X188),3)</f>
        <v>0.704</v>
      </c>
      <c r="X188">
        <v>0.088</v>
      </c>
      <c r="Z188">
        <v>0</v>
      </c>
    </row>
    <row r="189" spans="1:26" ht="24.75" customHeight="1">
      <c r="A189" s="167">
        <v>49</v>
      </c>
      <c r="B189" s="162" t="s">
        <v>274</v>
      </c>
      <c r="C189" s="168" t="s">
        <v>279</v>
      </c>
      <c r="D189" s="162" t="s">
        <v>280</v>
      </c>
      <c r="E189" s="162" t="s">
        <v>263</v>
      </c>
      <c r="F189" s="163">
        <v>3</v>
      </c>
      <c r="G189" s="164">
        <v>0</v>
      </c>
      <c r="H189" s="164">
        <v>0</v>
      </c>
      <c r="I189" s="164">
        <f t="shared" si="0"/>
        <v>0</v>
      </c>
      <c r="J189" s="162">
        <f t="shared" si="1"/>
        <v>0</v>
      </c>
      <c r="K189" s="165">
        <f t="shared" si="2"/>
        <v>0</v>
      </c>
      <c r="L189" s="165">
        <f t="shared" si="3"/>
        <v>0</v>
      </c>
      <c r="M189" s="165">
        <f t="shared" si="4"/>
        <v>0</v>
      </c>
      <c r="N189" s="165">
        <v>0</v>
      </c>
      <c r="O189" s="165"/>
      <c r="P189" s="173"/>
      <c r="Q189" s="173"/>
      <c r="R189" s="173"/>
      <c r="S189" s="171">
        <f t="shared" si="5"/>
        <v>0</v>
      </c>
      <c r="T189" s="166"/>
      <c r="U189" s="166"/>
      <c r="V189" s="172">
        <f>ROUND(F189*(X189),3)</f>
        <v>0.003</v>
      </c>
      <c r="X189">
        <v>0.00116</v>
      </c>
      <c r="Z189">
        <v>0</v>
      </c>
    </row>
    <row r="190" spans="1:26" ht="24.75" customHeight="1">
      <c r="A190" s="167">
        <v>50</v>
      </c>
      <c r="B190" s="162" t="s">
        <v>274</v>
      </c>
      <c r="C190" s="168" t="s">
        <v>281</v>
      </c>
      <c r="D190" s="162" t="s">
        <v>282</v>
      </c>
      <c r="E190" s="162" t="s">
        <v>235</v>
      </c>
      <c r="F190" s="163">
        <v>8</v>
      </c>
      <c r="G190" s="164">
        <v>0</v>
      </c>
      <c r="H190" s="164">
        <v>0</v>
      </c>
      <c r="I190" s="164">
        <f t="shared" si="0"/>
        <v>0</v>
      </c>
      <c r="J190" s="162">
        <f t="shared" si="1"/>
        <v>0</v>
      </c>
      <c r="K190" s="165">
        <f t="shared" si="2"/>
        <v>0</v>
      </c>
      <c r="L190" s="165">
        <f t="shared" si="3"/>
        <v>0</v>
      </c>
      <c r="M190" s="165">
        <f t="shared" si="4"/>
        <v>0</v>
      </c>
      <c r="N190" s="165">
        <v>0</v>
      </c>
      <c r="O190" s="165"/>
      <c r="P190" s="173"/>
      <c r="Q190" s="173"/>
      <c r="R190" s="173"/>
      <c r="S190" s="171">
        <f t="shared" si="5"/>
        <v>0</v>
      </c>
      <c r="T190" s="166"/>
      <c r="U190" s="166"/>
      <c r="V190" s="172">
        <f>ROUND(F190*(X190),3)</f>
        <v>0.018</v>
      </c>
      <c r="X190">
        <v>0.00225</v>
      </c>
      <c r="Z190">
        <v>0</v>
      </c>
    </row>
    <row r="191" spans="1:22" ht="15">
      <c r="A191" s="159"/>
      <c r="B191" s="159"/>
      <c r="C191" s="169"/>
      <c r="D191" s="176" t="s">
        <v>260</v>
      </c>
      <c r="E191" s="159"/>
      <c r="F191" s="160">
        <v>8</v>
      </c>
      <c r="G191" s="161"/>
      <c r="H191" s="161"/>
      <c r="I191" s="161"/>
      <c r="J191" s="159"/>
      <c r="K191" s="1"/>
      <c r="L191" s="1"/>
      <c r="M191" s="1"/>
      <c r="N191" s="1"/>
      <c r="O191" s="1"/>
      <c r="P191" s="1"/>
      <c r="Q191" s="1"/>
      <c r="R191" s="1"/>
      <c r="S191" s="1"/>
      <c r="V191" s="1"/>
    </row>
    <row r="192" spans="1:26" ht="24.75" customHeight="1">
      <c r="A192" s="167">
        <v>51</v>
      </c>
      <c r="B192" s="162" t="s">
        <v>274</v>
      </c>
      <c r="C192" s="168" t="s">
        <v>283</v>
      </c>
      <c r="D192" s="162" t="s">
        <v>284</v>
      </c>
      <c r="E192" s="162" t="s">
        <v>235</v>
      </c>
      <c r="F192" s="163">
        <v>8</v>
      </c>
      <c r="G192" s="164">
        <v>0</v>
      </c>
      <c r="H192" s="164">
        <v>0</v>
      </c>
      <c r="I192" s="164">
        <f aca="true" t="shared" si="6" ref="I192:I203">ROUND(F192*(G192+H192),2)</f>
        <v>0</v>
      </c>
      <c r="J192" s="162">
        <f aca="true" t="shared" si="7" ref="J192:J203">ROUND(F192*(N192),2)</f>
        <v>0</v>
      </c>
      <c r="K192" s="165">
        <f aca="true" t="shared" si="8" ref="K192:K203">ROUND(F192*(O192),2)</f>
        <v>0</v>
      </c>
      <c r="L192" s="165">
        <f aca="true" t="shared" si="9" ref="L192:L203">ROUND(F192*(G192),2)</f>
        <v>0</v>
      </c>
      <c r="M192" s="165">
        <f aca="true" t="shared" si="10" ref="M192:M203">ROUND(F192*(H192),2)</f>
        <v>0</v>
      </c>
      <c r="N192" s="165">
        <v>0</v>
      </c>
      <c r="O192" s="165"/>
      <c r="P192" s="173"/>
      <c r="Q192" s="173"/>
      <c r="R192" s="173"/>
      <c r="S192" s="171">
        <f aca="true" t="shared" si="11" ref="S192:S203">ROUND(F192*(P192),3)</f>
        <v>0</v>
      </c>
      <c r="T192" s="166"/>
      <c r="U192" s="166"/>
      <c r="V192" s="172">
        <f>ROUND(F192*(X192),3)</f>
        <v>0.007</v>
      </c>
      <c r="X192">
        <v>0.00085</v>
      </c>
      <c r="Z192">
        <v>0</v>
      </c>
    </row>
    <row r="193" spans="1:26" ht="24.75" customHeight="1">
      <c r="A193" s="167">
        <v>52</v>
      </c>
      <c r="B193" s="162" t="s">
        <v>274</v>
      </c>
      <c r="C193" s="168" t="s">
        <v>285</v>
      </c>
      <c r="D193" s="162" t="s">
        <v>286</v>
      </c>
      <c r="E193" s="162" t="s">
        <v>235</v>
      </c>
      <c r="F193" s="163">
        <v>8</v>
      </c>
      <c r="G193" s="164">
        <v>0</v>
      </c>
      <c r="H193" s="164">
        <v>0</v>
      </c>
      <c r="I193" s="164">
        <f t="shared" si="6"/>
        <v>0</v>
      </c>
      <c r="J193" s="162">
        <f t="shared" si="7"/>
        <v>0</v>
      </c>
      <c r="K193" s="165">
        <f t="shared" si="8"/>
        <v>0</v>
      </c>
      <c r="L193" s="165">
        <f t="shared" si="9"/>
        <v>0</v>
      </c>
      <c r="M193" s="165">
        <f t="shared" si="10"/>
        <v>0</v>
      </c>
      <c r="N193" s="165">
        <v>0</v>
      </c>
      <c r="O193" s="165"/>
      <c r="P193" s="173"/>
      <c r="Q193" s="173"/>
      <c r="R193" s="173"/>
      <c r="S193" s="171">
        <f t="shared" si="11"/>
        <v>0</v>
      </c>
      <c r="T193" s="166"/>
      <c r="U193" s="166"/>
      <c r="V193" s="172">
        <f>ROUND(F193*(X193),3)</f>
        <v>0.01</v>
      </c>
      <c r="X193">
        <v>0.00122</v>
      </c>
      <c r="Z193">
        <v>0</v>
      </c>
    </row>
    <row r="194" spans="1:26" ht="24.75" customHeight="1">
      <c r="A194" s="167">
        <v>53</v>
      </c>
      <c r="B194" s="162" t="s">
        <v>287</v>
      </c>
      <c r="C194" s="168" t="s">
        <v>288</v>
      </c>
      <c r="D194" s="162" t="s">
        <v>289</v>
      </c>
      <c r="E194" s="162" t="s">
        <v>235</v>
      </c>
      <c r="F194" s="163">
        <v>8</v>
      </c>
      <c r="G194" s="164">
        <v>0</v>
      </c>
      <c r="H194" s="164">
        <v>0</v>
      </c>
      <c r="I194" s="164">
        <f t="shared" si="6"/>
        <v>0</v>
      </c>
      <c r="J194" s="162">
        <f t="shared" si="7"/>
        <v>0</v>
      </c>
      <c r="K194" s="165">
        <f t="shared" si="8"/>
        <v>0</v>
      </c>
      <c r="L194" s="165">
        <f t="shared" si="9"/>
        <v>0</v>
      </c>
      <c r="M194" s="165">
        <f t="shared" si="10"/>
        <v>0</v>
      </c>
      <c r="N194" s="165">
        <v>0</v>
      </c>
      <c r="O194" s="165"/>
      <c r="P194" s="172">
        <v>6E-05</v>
      </c>
      <c r="Q194" s="173"/>
      <c r="R194" s="173">
        <v>6E-05</v>
      </c>
      <c r="S194" s="171">
        <f t="shared" si="11"/>
        <v>0</v>
      </c>
      <c r="T194" s="166"/>
      <c r="U194" s="166"/>
      <c r="V194" s="172"/>
      <c r="Z194">
        <v>0</v>
      </c>
    </row>
    <row r="195" spans="1:26" ht="24.75" customHeight="1">
      <c r="A195" s="167">
        <v>54</v>
      </c>
      <c r="B195" s="162" t="s">
        <v>140</v>
      </c>
      <c r="C195" s="168" t="s">
        <v>290</v>
      </c>
      <c r="D195" s="162" t="s">
        <v>291</v>
      </c>
      <c r="E195" s="162" t="s">
        <v>258</v>
      </c>
      <c r="F195" s="163">
        <v>8</v>
      </c>
      <c r="G195" s="164">
        <v>0</v>
      </c>
      <c r="H195" s="164">
        <v>0</v>
      </c>
      <c r="I195" s="164">
        <f t="shared" si="6"/>
        <v>0</v>
      </c>
      <c r="J195" s="162">
        <f t="shared" si="7"/>
        <v>0</v>
      </c>
      <c r="K195" s="165">
        <f t="shared" si="8"/>
        <v>0</v>
      </c>
      <c r="L195" s="165">
        <f t="shared" si="9"/>
        <v>0</v>
      </c>
      <c r="M195" s="165">
        <f t="shared" si="10"/>
        <v>0</v>
      </c>
      <c r="N195" s="165">
        <v>0</v>
      </c>
      <c r="O195" s="165"/>
      <c r="P195" s="173"/>
      <c r="Q195" s="173"/>
      <c r="R195" s="173"/>
      <c r="S195" s="171">
        <f t="shared" si="11"/>
        <v>0</v>
      </c>
      <c r="T195" s="166"/>
      <c r="U195" s="166"/>
      <c r="V195" s="172"/>
      <c r="Z195">
        <v>0</v>
      </c>
    </row>
    <row r="196" spans="1:26" ht="24.75" customHeight="1">
      <c r="A196" s="167">
        <v>55</v>
      </c>
      <c r="B196" s="162" t="s">
        <v>140</v>
      </c>
      <c r="C196" s="168" t="s">
        <v>292</v>
      </c>
      <c r="D196" s="162" t="s">
        <v>293</v>
      </c>
      <c r="E196" s="162" t="s">
        <v>294</v>
      </c>
      <c r="F196" s="163">
        <v>8</v>
      </c>
      <c r="G196" s="164">
        <v>0</v>
      </c>
      <c r="H196" s="164">
        <v>0</v>
      </c>
      <c r="I196" s="164">
        <f t="shared" si="6"/>
        <v>0</v>
      </c>
      <c r="J196" s="162">
        <f t="shared" si="7"/>
        <v>0</v>
      </c>
      <c r="K196" s="165">
        <f t="shared" si="8"/>
        <v>0</v>
      </c>
      <c r="L196" s="165">
        <f t="shared" si="9"/>
        <v>0</v>
      </c>
      <c r="M196" s="165">
        <f t="shared" si="10"/>
        <v>0</v>
      </c>
      <c r="N196" s="165">
        <v>0</v>
      </c>
      <c r="O196" s="165"/>
      <c r="P196" s="173"/>
      <c r="Q196" s="173"/>
      <c r="R196" s="173"/>
      <c r="S196" s="171">
        <f t="shared" si="11"/>
        <v>0</v>
      </c>
      <c r="T196" s="166"/>
      <c r="U196" s="166"/>
      <c r="V196" s="172"/>
      <c r="Z196">
        <v>0</v>
      </c>
    </row>
    <row r="197" spans="1:26" ht="24.75" customHeight="1">
      <c r="A197" s="167">
        <v>56</v>
      </c>
      <c r="B197" s="162" t="s">
        <v>140</v>
      </c>
      <c r="C197" s="168" t="s">
        <v>295</v>
      </c>
      <c r="D197" s="162" t="s">
        <v>296</v>
      </c>
      <c r="E197" s="162" t="s">
        <v>294</v>
      </c>
      <c r="F197" s="163">
        <v>8</v>
      </c>
      <c r="G197" s="164">
        <v>0</v>
      </c>
      <c r="H197" s="164">
        <v>0</v>
      </c>
      <c r="I197" s="164">
        <f t="shared" si="6"/>
        <v>0</v>
      </c>
      <c r="J197" s="162">
        <f t="shared" si="7"/>
        <v>0</v>
      </c>
      <c r="K197" s="165">
        <f t="shared" si="8"/>
        <v>0</v>
      </c>
      <c r="L197" s="165">
        <f t="shared" si="9"/>
        <v>0</v>
      </c>
      <c r="M197" s="165">
        <f t="shared" si="10"/>
        <v>0</v>
      </c>
      <c r="N197" s="165">
        <v>0</v>
      </c>
      <c r="O197" s="165"/>
      <c r="P197" s="173"/>
      <c r="Q197" s="173"/>
      <c r="R197" s="173"/>
      <c r="S197" s="171">
        <f t="shared" si="11"/>
        <v>0</v>
      </c>
      <c r="T197" s="166"/>
      <c r="U197" s="166"/>
      <c r="V197" s="172"/>
      <c r="Z197">
        <v>0</v>
      </c>
    </row>
    <row r="198" spans="1:26" ht="24.75" customHeight="1">
      <c r="A198" s="182">
        <v>57</v>
      </c>
      <c r="B198" s="177" t="s">
        <v>297</v>
      </c>
      <c r="C198" s="183" t="s">
        <v>298</v>
      </c>
      <c r="D198" s="177" t="s">
        <v>299</v>
      </c>
      <c r="E198" s="177" t="s">
        <v>300</v>
      </c>
      <c r="F198" s="178">
        <v>8</v>
      </c>
      <c r="G198" s="179">
        <v>0</v>
      </c>
      <c r="H198" s="179">
        <v>0</v>
      </c>
      <c r="I198" s="179">
        <f t="shared" si="6"/>
        <v>0</v>
      </c>
      <c r="J198" s="177">
        <f t="shared" si="7"/>
        <v>0</v>
      </c>
      <c r="K198" s="180">
        <f t="shared" si="8"/>
        <v>0</v>
      </c>
      <c r="L198" s="180">
        <f t="shared" si="9"/>
        <v>0</v>
      </c>
      <c r="M198" s="180">
        <f t="shared" si="10"/>
        <v>0</v>
      </c>
      <c r="N198" s="180">
        <v>0</v>
      </c>
      <c r="O198" s="180"/>
      <c r="P198" s="186"/>
      <c r="Q198" s="186"/>
      <c r="R198" s="186"/>
      <c r="S198" s="184">
        <f t="shared" si="11"/>
        <v>0</v>
      </c>
      <c r="T198" s="181"/>
      <c r="U198" s="181"/>
      <c r="V198" s="185"/>
      <c r="Z198">
        <v>0</v>
      </c>
    </row>
    <row r="199" spans="1:26" ht="24.75" customHeight="1">
      <c r="A199" s="182">
        <v>58</v>
      </c>
      <c r="B199" s="177" t="s">
        <v>297</v>
      </c>
      <c r="C199" s="183" t="s">
        <v>301</v>
      </c>
      <c r="D199" s="177" t="s">
        <v>302</v>
      </c>
      <c r="E199" s="177" t="s">
        <v>235</v>
      </c>
      <c r="F199" s="178">
        <v>3</v>
      </c>
      <c r="G199" s="179">
        <v>0</v>
      </c>
      <c r="H199" s="179">
        <v>0</v>
      </c>
      <c r="I199" s="179">
        <f t="shared" si="6"/>
        <v>0</v>
      </c>
      <c r="J199" s="177">
        <f t="shared" si="7"/>
        <v>0</v>
      </c>
      <c r="K199" s="180">
        <f t="shared" si="8"/>
        <v>0</v>
      </c>
      <c r="L199" s="180">
        <f t="shared" si="9"/>
        <v>0</v>
      </c>
      <c r="M199" s="180">
        <f t="shared" si="10"/>
        <v>0</v>
      </c>
      <c r="N199" s="180">
        <v>0</v>
      </c>
      <c r="O199" s="180"/>
      <c r="P199" s="185">
        <v>0.00098</v>
      </c>
      <c r="Q199" s="186"/>
      <c r="R199" s="186">
        <v>0.00098</v>
      </c>
      <c r="S199" s="184">
        <f t="shared" si="11"/>
        <v>0.003</v>
      </c>
      <c r="T199" s="181"/>
      <c r="U199" s="181"/>
      <c r="V199" s="185"/>
      <c r="Z199">
        <v>0</v>
      </c>
    </row>
    <row r="200" spans="1:26" ht="24.75" customHeight="1">
      <c r="A200" s="182">
        <v>59</v>
      </c>
      <c r="B200" s="177" t="s">
        <v>297</v>
      </c>
      <c r="C200" s="183" t="s">
        <v>303</v>
      </c>
      <c r="D200" s="177" t="s">
        <v>304</v>
      </c>
      <c r="E200" s="177" t="s">
        <v>235</v>
      </c>
      <c r="F200" s="178">
        <v>8</v>
      </c>
      <c r="G200" s="179">
        <v>0</v>
      </c>
      <c r="H200" s="179">
        <v>0</v>
      </c>
      <c r="I200" s="179">
        <f t="shared" si="6"/>
        <v>0</v>
      </c>
      <c r="J200" s="177">
        <f t="shared" si="7"/>
        <v>0</v>
      </c>
      <c r="K200" s="180">
        <f t="shared" si="8"/>
        <v>0</v>
      </c>
      <c r="L200" s="180">
        <f t="shared" si="9"/>
        <v>0</v>
      </c>
      <c r="M200" s="180">
        <f t="shared" si="10"/>
        <v>0</v>
      </c>
      <c r="N200" s="180">
        <v>0</v>
      </c>
      <c r="O200" s="180"/>
      <c r="P200" s="185">
        <v>0.00385</v>
      </c>
      <c r="Q200" s="186"/>
      <c r="R200" s="186">
        <v>0.00385</v>
      </c>
      <c r="S200" s="184">
        <f t="shared" si="11"/>
        <v>0.031</v>
      </c>
      <c r="T200" s="181"/>
      <c r="U200" s="181"/>
      <c r="V200" s="185"/>
      <c r="Z200">
        <v>0</v>
      </c>
    </row>
    <row r="201" spans="1:26" ht="24.75" customHeight="1">
      <c r="A201" s="182">
        <v>60</v>
      </c>
      <c r="B201" s="177" t="s">
        <v>297</v>
      </c>
      <c r="C201" s="183" t="s">
        <v>305</v>
      </c>
      <c r="D201" s="177" t="s">
        <v>306</v>
      </c>
      <c r="E201" s="177" t="s">
        <v>235</v>
      </c>
      <c r="F201" s="178">
        <v>8</v>
      </c>
      <c r="G201" s="179">
        <v>0</v>
      </c>
      <c r="H201" s="179">
        <v>0</v>
      </c>
      <c r="I201" s="179">
        <f t="shared" si="6"/>
        <v>0</v>
      </c>
      <c r="J201" s="177">
        <f t="shared" si="7"/>
        <v>0</v>
      </c>
      <c r="K201" s="180">
        <f t="shared" si="8"/>
        <v>0</v>
      </c>
      <c r="L201" s="180">
        <f t="shared" si="9"/>
        <v>0</v>
      </c>
      <c r="M201" s="180">
        <f t="shared" si="10"/>
        <v>0</v>
      </c>
      <c r="N201" s="180">
        <v>0</v>
      </c>
      <c r="O201" s="180"/>
      <c r="P201" s="185">
        <v>0.0003</v>
      </c>
      <c r="Q201" s="186"/>
      <c r="R201" s="186">
        <v>0.0003</v>
      </c>
      <c r="S201" s="184">
        <f t="shared" si="11"/>
        <v>0.002</v>
      </c>
      <c r="T201" s="181"/>
      <c r="U201" s="181"/>
      <c r="V201" s="185"/>
      <c r="Z201">
        <v>0</v>
      </c>
    </row>
    <row r="202" spans="1:26" ht="24.75" customHeight="1">
      <c r="A202" s="182">
        <v>61</v>
      </c>
      <c r="B202" s="177" t="s">
        <v>297</v>
      </c>
      <c r="C202" s="183" t="s">
        <v>307</v>
      </c>
      <c r="D202" s="177" t="s">
        <v>308</v>
      </c>
      <c r="E202" s="177" t="s">
        <v>235</v>
      </c>
      <c r="F202" s="178">
        <v>8</v>
      </c>
      <c r="G202" s="179">
        <v>0</v>
      </c>
      <c r="H202" s="179">
        <v>0</v>
      </c>
      <c r="I202" s="179">
        <f t="shared" si="6"/>
        <v>0</v>
      </c>
      <c r="J202" s="177">
        <f t="shared" si="7"/>
        <v>0</v>
      </c>
      <c r="K202" s="180">
        <f t="shared" si="8"/>
        <v>0</v>
      </c>
      <c r="L202" s="180">
        <f t="shared" si="9"/>
        <v>0</v>
      </c>
      <c r="M202" s="180">
        <f t="shared" si="10"/>
        <v>0</v>
      </c>
      <c r="N202" s="180">
        <v>0</v>
      </c>
      <c r="O202" s="180"/>
      <c r="P202" s="185">
        <v>0.0003</v>
      </c>
      <c r="Q202" s="186"/>
      <c r="R202" s="186">
        <v>0.0003</v>
      </c>
      <c r="S202" s="184">
        <f t="shared" si="11"/>
        <v>0.002</v>
      </c>
      <c r="T202" s="181"/>
      <c r="U202" s="181"/>
      <c r="V202" s="185"/>
      <c r="Z202">
        <v>0</v>
      </c>
    </row>
    <row r="203" spans="1:26" ht="24.75" customHeight="1">
      <c r="A203" s="182">
        <v>62</v>
      </c>
      <c r="B203" s="177" t="s">
        <v>309</v>
      </c>
      <c r="C203" s="183" t="s">
        <v>310</v>
      </c>
      <c r="D203" s="177" t="s">
        <v>311</v>
      </c>
      <c r="E203" s="177" t="s">
        <v>235</v>
      </c>
      <c r="F203" s="178">
        <v>3</v>
      </c>
      <c r="G203" s="179">
        <v>0</v>
      </c>
      <c r="H203" s="179">
        <v>0</v>
      </c>
      <c r="I203" s="179">
        <f t="shared" si="6"/>
        <v>0</v>
      </c>
      <c r="J203" s="177">
        <f t="shared" si="7"/>
        <v>0</v>
      </c>
      <c r="K203" s="180">
        <f t="shared" si="8"/>
        <v>0</v>
      </c>
      <c r="L203" s="180">
        <f t="shared" si="9"/>
        <v>0</v>
      </c>
      <c r="M203" s="180">
        <f t="shared" si="10"/>
        <v>0</v>
      </c>
      <c r="N203" s="180">
        <v>0</v>
      </c>
      <c r="O203" s="180"/>
      <c r="P203" s="185">
        <v>0.013</v>
      </c>
      <c r="Q203" s="186"/>
      <c r="R203" s="186">
        <v>0.013</v>
      </c>
      <c r="S203" s="184">
        <f t="shared" si="11"/>
        <v>0.039</v>
      </c>
      <c r="T203" s="181"/>
      <c r="U203" s="181"/>
      <c r="V203" s="185"/>
      <c r="Z203">
        <v>0</v>
      </c>
    </row>
    <row r="204" spans="1:26" ht="15">
      <c r="A204" s="144"/>
      <c r="B204" s="144"/>
      <c r="C204" s="158">
        <v>725</v>
      </c>
      <c r="D204" s="158" t="s">
        <v>80</v>
      </c>
      <c r="E204" s="144"/>
      <c r="F204" s="157"/>
      <c r="G204" s="146">
        <f>ROUND((SUM(L177:L203))/1,2)</f>
        <v>0</v>
      </c>
      <c r="H204" s="146">
        <f>ROUND((SUM(M177:M203))/1,2)</f>
        <v>0</v>
      </c>
      <c r="I204" s="146">
        <f>ROUND((SUM(I177:I203))/1,2)</f>
        <v>0</v>
      </c>
      <c r="J204" s="144"/>
      <c r="K204" s="144"/>
      <c r="L204" s="144">
        <f>ROUND((SUM(L177:L203))/1,2)</f>
        <v>0</v>
      </c>
      <c r="M204" s="144">
        <f>ROUND((SUM(M177:M203))/1,2)</f>
        <v>0</v>
      </c>
      <c r="N204" s="144"/>
      <c r="O204" s="144"/>
      <c r="P204" s="174"/>
      <c r="Q204" s="144"/>
      <c r="R204" s="144"/>
      <c r="S204" s="174">
        <f>ROUND((SUM(S177:S203))/1,2)</f>
        <v>0.08</v>
      </c>
      <c r="T204" s="142"/>
      <c r="U204" s="142"/>
      <c r="V204" s="2">
        <f>ROUND((SUM(V177:V203))/1,2)</f>
        <v>0.74</v>
      </c>
      <c r="W204" s="142"/>
      <c r="X204" s="142"/>
      <c r="Y204" s="142"/>
      <c r="Z204" s="142"/>
    </row>
    <row r="205" spans="1:22" ht="15">
      <c r="A205" s="1"/>
      <c r="B205" s="1"/>
      <c r="C205" s="1"/>
      <c r="D205" s="1"/>
      <c r="E205" s="1"/>
      <c r="F205" s="153"/>
      <c r="G205" s="139"/>
      <c r="H205" s="139"/>
      <c r="I205" s="139"/>
      <c r="J205" s="1"/>
      <c r="K205" s="1"/>
      <c r="L205" s="1"/>
      <c r="M205" s="1"/>
      <c r="N205" s="1"/>
      <c r="O205" s="1"/>
      <c r="P205" s="1"/>
      <c r="Q205" s="1"/>
      <c r="R205" s="1"/>
      <c r="S205" s="1"/>
      <c r="V205" s="1"/>
    </row>
    <row r="206" spans="1:26" ht="15">
      <c r="A206" s="144"/>
      <c r="B206" s="144"/>
      <c r="C206" s="158">
        <v>735</v>
      </c>
      <c r="D206" s="158" t="s">
        <v>81</v>
      </c>
      <c r="E206" s="144"/>
      <c r="F206" s="157"/>
      <c r="G206" s="145"/>
      <c r="H206" s="145"/>
      <c r="I206" s="145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2"/>
      <c r="U206" s="142"/>
      <c r="V206" s="144"/>
      <c r="W206" s="142"/>
      <c r="X206" s="142"/>
      <c r="Y206" s="142"/>
      <c r="Z206" s="142"/>
    </row>
    <row r="207" spans="1:26" ht="24.75" customHeight="1">
      <c r="A207" s="167">
        <v>63</v>
      </c>
      <c r="B207" s="162" t="s">
        <v>312</v>
      </c>
      <c r="C207" s="168" t="s">
        <v>313</v>
      </c>
      <c r="D207" s="162" t="s">
        <v>314</v>
      </c>
      <c r="E207" s="162" t="s">
        <v>201</v>
      </c>
      <c r="F207" s="163">
        <v>1.9</v>
      </c>
      <c r="G207" s="164">
        <v>0</v>
      </c>
      <c r="H207" s="164">
        <v>0</v>
      </c>
      <c r="I207" s="164">
        <f>ROUND(F207*(G207+H207),2)</f>
        <v>0</v>
      </c>
      <c r="J207" s="162">
        <f>ROUND(F207*(N207),2)</f>
        <v>0</v>
      </c>
      <c r="K207" s="165">
        <f>ROUND(F207*(O207),2)</f>
        <v>0</v>
      </c>
      <c r="L207" s="165">
        <f>ROUND(F207*(G207),2)</f>
        <v>0</v>
      </c>
      <c r="M207" s="165">
        <f>ROUND(F207*(H207),2)</f>
        <v>0</v>
      </c>
      <c r="N207" s="165">
        <v>0</v>
      </c>
      <c r="O207" s="165"/>
      <c r="P207" s="173"/>
      <c r="Q207" s="173"/>
      <c r="R207" s="173"/>
      <c r="S207" s="171">
        <f>ROUND(F207*(P207),3)</f>
        <v>0</v>
      </c>
      <c r="T207" s="166"/>
      <c r="U207" s="166"/>
      <c r="V207" s="172"/>
      <c r="Z207">
        <v>0</v>
      </c>
    </row>
    <row r="208" spans="1:26" ht="24.75" customHeight="1">
      <c r="A208" s="167">
        <v>64</v>
      </c>
      <c r="B208" s="162" t="s">
        <v>315</v>
      </c>
      <c r="C208" s="168" t="s">
        <v>316</v>
      </c>
      <c r="D208" s="162" t="s">
        <v>317</v>
      </c>
      <c r="E208" s="162" t="s">
        <v>235</v>
      </c>
      <c r="F208" s="163">
        <v>8</v>
      </c>
      <c r="G208" s="164">
        <v>0</v>
      </c>
      <c r="H208" s="164">
        <v>0</v>
      </c>
      <c r="I208" s="164">
        <f>ROUND(F208*(G208+H208),2)</f>
        <v>0</v>
      </c>
      <c r="J208" s="162">
        <f>ROUND(F208*(N208),2)</f>
        <v>0</v>
      </c>
      <c r="K208" s="165">
        <f>ROUND(F208*(O208),2)</f>
        <v>0</v>
      </c>
      <c r="L208" s="165">
        <f>ROUND(F208*(G208),2)</f>
        <v>0</v>
      </c>
      <c r="M208" s="165">
        <f>ROUND(F208*(H208),2)</f>
        <v>0</v>
      </c>
      <c r="N208" s="165">
        <v>0</v>
      </c>
      <c r="O208" s="165"/>
      <c r="P208" s="172">
        <v>8E-05</v>
      </c>
      <c r="Q208" s="173"/>
      <c r="R208" s="173">
        <v>8E-05</v>
      </c>
      <c r="S208" s="171">
        <f>ROUND(F208*(P208),3)</f>
        <v>0.001</v>
      </c>
      <c r="T208" s="166"/>
      <c r="U208" s="166"/>
      <c r="V208" s="172">
        <f>ROUND(F208*(X208),3)</f>
        <v>0.199</v>
      </c>
      <c r="X208">
        <v>0.02493</v>
      </c>
      <c r="Z208">
        <v>0</v>
      </c>
    </row>
    <row r="209" spans="1:22" ht="12" customHeight="1">
      <c r="A209" s="159"/>
      <c r="B209" s="159"/>
      <c r="C209" s="169"/>
      <c r="D209" s="169" t="s">
        <v>488</v>
      </c>
      <c r="E209" s="159"/>
      <c r="F209" s="160"/>
      <c r="G209" s="161"/>
      <c r="H209" s="161"/>
      <c r="I209" s="161"/>
      <c r="J209" s="159"/>
      <c r="K209" s="1"/>
      <c r="L209" s="1"/>
      <c r="M209" s="1"/>
      <c r="N209" s="1"/>
      <c r="O209" s="1"/>
      <c r="P209" s="1"/>
      <c r="Q209" s="1"/>
      <c r="R209" s="1"/>
      <c r="S209" s="1"/>
      <c r="V209" s="1"/>
    </row>
    <row r="210" spans="1:22" ht="15">
      <c r="A210" s="159"/>
      <c r="B210" s="159"/>
      <c r="C210" s="159"/>
      <c r="D210" s="170" t="s">
        <v>260</v>
      </c>
      <c r="E210" s="159"/>
      <c r="F210" s="160">
        <v>8</v>
      </c>
      <c r="G210" s="161"/>
      <c r="H210" s="161"/>
      <c r="I210" s="161"/>
      <c r="J210" s="159"/>
      <c r="K210" s="1"/>
      <c r="L210" s="1"/>
      <c r="M210" s="1"/>
      <c r="N210" s="1"/>
      <c r="O210" s="1"/>
      <c r="P210" s="1"/>
      <c r="Q210" s="1"/>
      <c r="R210" s="1"/>
      <c r="S210" s="1"/>
      <c r="V210" s="1"/>
    </row>
    <row r="211" spans="1:26" ht="24.75" customHeight="1">
      <c r="A211" s="167">
        <v>65</v>
      </c>
      <c r="B211" s="162" t="s">
        <v>319</v>
      </c>
      <c r="C211" s="168" t="s">
        <v>320</v>
      </c>
      <c r="D211" s="162" t="s">
        <v>321</v>
      </c>
      <c r="E211" s="162" t="s">
        <v>235</v>
      </c>
      <c r="F211" s="163">
        <v>8</v>
      </c>
      <c r="G211" s="164">
        <v>0</v>
      </c>
      <c r="H211" s="164">
        <v>0</v>
      </c>
      <c r="I211" s="164">
        <f>ROUND(F211*(G211+H211),2)</f>
        <v>0</v>
      </c>
      <c r="J211" s="162">
        <f>ROUND(F211*(N211),2)</f>
        <v>0</v>
      </c>
      <c r="K211" s="165">
        <f>ROUND(F211*(O211),2)</f>
        <v>0</v>
      </c>
      <c r="L211" s="165">
        <f>ROUND(F211*(G211),2)</f>
        <v>0</v>
      </c>
      <c r="M211" s="165">
        <f>ROUND(F211*(H211),2)</f>
        <v>0</v>
      </c>
      <c r="N211" s="165">
        <v>0</v>
      </c>
      <c r="O211" s="165"/>
      <c r="P211" s="173"/>
      <c r="Q211" s="173"/>
      <c r="R211" s="173"/>
      <c r="S211" s="171">
        <f>ROUND(F211*(P211),3)</f>
        <v>0</v>
      </c>
      <c r="T211" s="166"/>
      <c r="U211" s="166"/>
      <c r="V211" s="172"/>
      <c r="Z211">
        <v>0</v>
      </c>
    </row>
    <row r="212" spans="1:26" ht="24.75" customHeight="1">
      <c r="A212" s="167">
        <v>66</v>
      </c>
      <c r="B212" s="162" t="s">
        <v>319</v>
      </c>
      <c r="C212" s="168" t="s">
        <v>322</v>
      </c>
      <c r="D212" s="162" t="s">
        <v>323</v>
      </c>
      <c r="E212" s="162" t="s">
        <v>104</v>
      </c>
      <c r="F212" s="163">
        <v>31.2</v>
      </c>
      <c r="G212" s="164">
        <v>0</v>
      </c>
      <c r="H212" s="164">
        <v>0</v>
      </c>
      <c r="I212" s="164">
        <f>ROUND(F212*(G212+H212),2)</f>
        <v>0</v>
      </c>
      <c r="J212" s="162">
        <f>ROUND(F212*(N212),2)</f>
        <v>0</v>
      </c>
      <c r="K212" s="165">
        <f>ROUND(F212*(O212),2)</f>
        <v>0</v>
      </c>
      <c r="L212" s="165">
        <f>ROUND(F212*(G212),2)</f>
        <v>0</v>
      </c>
      <c r="M212" s="165">
        <f>ROUND(F212*(H212),2)</f>
        <v>0</v>
      </c>
      <c r="N212" s="165">
        <v>0</v>
      </c>
      <c r="O212" s="165"/>
      <c r="P212" s="173"/>
      <c r="Q212" s="173"/>
      <c r="R212" s="173"/>
      <c r="S212" s="171">
        <f>ROUND(F212*(P212),3)</f>
        <v>0</v>
      </c>
      <c r="T212" s="166"/>
      <c r="U212" s="166"/>
      <c r="V212" s="172"/>
      <c r="Z212">
        <v>0</v>
      </c>
    </row>
    <row r="213" spans="1:22" ht="12" customHeight="1">
      <c r="A213" s="159"/>
      <c r="B213" s="159"/>
      <c r="C213" s="169"/>
      <c r="D213" s="169" t="s">
        <v>450</v>
      </c>
      <c r="E213" s="159"/>
      <c r="F213" s="160"/>
      <c r="G213" s="161"/>
      <c r="H213" s="161"/>
      <c r="I213" s="161"/>
      <c r="J213" s="159"/>
      <c r="K213" s="1"/>
      <c r="L213" s="1"/>
      <c r="M213" s="1"/>
      <c r="N213" s="1"/>
      <c r="O213" s="1"/>
      <c r="P213" s="1"/>
      <c r="Q213" s="1"/>
      <c r="R213" s="1"/>
      <c r="S213" s="1"/>
      <c r="V213" s="1"/>
    </row>
    <row r="214" spans="1:22" ht="15">
      <c r="A214" s="159"/>
      <c r="B214" s="159"/>
      <c r="C214" s="159"/>
      <c r="D214" s="170" t="s">
        <v>324</v>
      </c>
      <c r="E214" s="159"/>
      <c r="F214" s="160">
        <v>27.3</v>
      </c>
      <c r="G214" s="161"/>
      <c r="H214" s="161"/>
      <c r="I214" s="161"/>
      <c r="J214" s="159"/>
      <c r="K214" s="1"/>
      <c r="L214" s="1"/>
      <c r="M214" s="1"/>
      <c r="N214" s="1"/>
      <c r="O214" s="1"/>
      <c r="P214" s="1"/>
      <c r="Q214" s="1"/>
      <c r="R214" s="1"/>
      <c r="S214" s="1"/>
      <c r="V214" s="1"/>
    </row>
    <row r="215" spans="1:22" ht="12" customHeight="1">
      <c r="A215" s="159"/>
      <c r="B215" s="159"/>
      <c r="C215" s="169"/>
      <c r="D215" s="169" t="s">
        <v>107</v>
      </c>
      <c r="E215" s="159"/>
      <c r="F215" s="160"/>
      <c r="G215" s="161"/>
      <c r="H215" s="161"/>
      <c r="I215" s="161"/>
      <c r="J215" s="159"/>
      <c r="K215" s="1"/>
      <c r="L215" s="1"/>
      <c r="M215" s="1"/>
      <c r="N215" s="1"/>
      <c r="O215" s="1"/>
      <c r="P215" s="1"/>
      <c r="Q215" s="1"/>
      <c r="R215" s="1"/>
      <c r="S215" s="1"/>
      <c r="V215" s="1"/>
    </row>
    <row r="216" spans="1:22" ht="15">
      <c r="A216" s="159"/>
      <c r="B216" s="159"/>
      <c r="C216" s="159"/>
      <c r="D216" s="170" t="s">
        <v>325</v>
      </c>
      <c r="E216" s="159"/>
      <c r="F216" s="160">
        <v>3.9</v>
      </c>
      <c r="G216" s="161"/>
      <c r="H216" s="161"/>
      <c r="I216" s="161"/>
      <c r="J216" s="159"/>
      <c r="K216" s="1"/>
      <c r="L216" s="1"/>
      <c r="M216" s="1"/>
      <c r="N216" s="1"/>
      <c r="O216" s="1"/>
      <c r="P216" s="1"/>
      <c r="Q216" s="1"/>
      <c r="R216" s="1"/>
      <c r="S216" s="1"/>
      <c r="V216" s="1"/>
    </row>
    <row r="217" spans="1:26" ht="24.75" customHeight="1">
      <c r="A217" s="167">
        <v>67</v>
      </c>
      <c r="B217" s="162" t="s">
        <v>319</v>
      </c>
      <c r="C217" s="168" t="s">
        <v>326</v>
      </c>
      <c r="D217" s="162" t="s">
        <v>327</v>
      </c>
      <c r="E217" s="162" t="s">
        <v>235</v>
      </c>
      <c r="F217" s="163">
        <v>8</v>
      </c>
      <c r="G217" s="164">
        <v>0</v>
      </c>
      <c r="H217" s="164">
        <v>0</v>
      </c>
      <c r="I217" s="164">
        <f>ROUND(F217*(G217+H217),2)</f>
        <v>0</v>
      </c>
      <c r="J217" s="162">
        <f>ROUND(F217*(N217),2)</f>
        <v>0</v>
      </c>
      <c r="K217" s="165">
        <f>ROUND(F217*(O217),2)</f>
        <v>0</v>
      </c>
      <c r="L217" s="165">
        <f>ROUND(F217*(G217),2)</f>
        <v>0</v>
      </c>
      <c r="M217" s="165">
        <f>ROUND(F217*(H217),2)</f>
        <v>0</v>
      </c>
      <c r="N217" s="165">
        <v>0</v>
      </c>
      <c r="O217" s="165"/>
      <c r="P217" s="172">
        <v>0.00013</v>
      </c>
      <c r="Q217" s="173"/>
      <c r="R217" s="173">
        <v>0.00013</v>
      </c>
      <c r="S217" s="171">
        <f>ROUND(F217*(P217),3)</f>
        <v>0.001</v>
      </c>
      <c r="T217" s="166"/>
      <c r="U217" s="166"/>
      <c r="V217" s="172"/>
      <c r="Z217">
        <v>0</v>
      </c>
    </row>
    <row r="218" spans="1:26" ht="15">
      <c r="A218" s="144"/>
      <c r="B218" s="144"/>
      <c r="C218" s="158">
        <v>735</v>
      </c>
      <c r="D218" s="158" t="s">
        <v>81</v>
      </c>
      <c r="E218" s="144"/>
      <c r="F218" s="157"/>
      <c r="G218" s="146">
        <f>ROUND((SUM(L206:L217))/1,2)</f>
        <v>0</v>
      </c>
      <c r="H218" s="146">
        <f>ROUND((SUM(M206:M217))/1,2)</f>
        <v>0</v>
      </c>
      <c r="I218" s="146">
        <f>ROUND((SUM(I206:I217))/1,2)</f>
        <v>0</v>
      </c>
      <c r="J218" s="144"/>
      <c r="K218" s="144"/>
      <c r="L218" s="144">
        <f>ROUND((SUM(L206:L217))/1,2)</f>
        <v>0</v>
      </c>
      <c r="M218" s="144">
        <f>ROUND((SUM(M206:M217))/1,2)</f>
        <v>0</v>
      </c>
      <c r="N218" s="144"/>
      <c r="O218" s="144"/>
      <c r="P218" s="174"/>
      <c r="Q218" s="144"/>
      <c r="R218" s="144"/>
      <c r="S218" s="174">
        <f>ROUND((SUM(S206:S217))/1,2)</f>
        <v>0</v>
      </c>
      <c r="T218" s="142"/>
      <c r="U218" s="142"/>
      <c r="V218" s="2">
        <f>ROUND((SUM(V206:V217))/1,2)</f>
        <v>0.2</v>
      </c>
      <c r="W218" s="142"/>
      <c r="X218" s="142"/>
      <c r="Y218" s="142"/>
      <c r="Z218" s="142"/>
    </row>
    <row r="219" spans="1:22" ht="15">
      <c r="A219" s="1"/>
      <c r="B219" s="1"/>
      <c r="C219" s="1"/>
      <c r="D219" s="1"/>
      <c r="E219" s="1"/>
      <c r="F219" s="153"/>
      <c r="G219" s="139"/>
      <c r="H219" s="139"/>
      <c r="I219" s="139"/>
      <c r="J219" s="1"/>
      <c r="K219" s="1"/>
      <c r="L219" s="1"/>
      <c r="M219" s="1"/>
      <c r="N219" s="1"/>
      <c r="O219" s="1"/>
      <c r="P219" s="1"/>
      <c r="Q219" s="1"/>
      <c r="R219" s="1"/>
      <c r="S219" s="1"/>
      <c r="V219" s="1"/>
    </row>
    <row r="220" spans="1:26" ht="15">
      <c r="A220" s="144"/>
      <c r="B220" s="144"/>
      <c r="C220" s="158">
        <v>771</v>
      </c>
      <c r="D220" s="158" t="s">
        <v>82</v>
      </c>
      <c r="E220" s="144"/>
      <c r="F220" s="157"/>
      <c r="G220" s="145"/>
      <c r="H220" s="145"/>
      <c r="I220" s="145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2"/>
      <c r="U220" s="142"/>
      <c r="V220" s="144"/>
      <c r="W220" s="142"/>
      <c r="X220" s="142"/>
      <c r="Y220" s="142"/>
      <c r="Z220" s="142"/>
    </row>
    <row r="221" spans="1:26" ht="24.75" customHeight="1">
      <c r="A221" s="167">
        <v>68</v>
      </c>
      <c r="B221" s="162" t="s">
        <v>328</v>
      </c>
      <c r="C221" s="168" t="s">
        <v>329</v>
      </c>
      <c r="D221" s="162" t="s">
        <v>330</v>
      </c>
      <c r="E221" s="162" t="s">
        <v>104</v>
      </c>
      <c r="F221" s="163">
        <v>24.637</v>
      </c>
      <c r="G221" s="164">
        <v>0</v>
      </c>
      <c r="H221" s="164">
        <v>0</v>
      </c>
      <c r="I221" s="164">
        <f>ROUND(F221*(G221+H221),2)</f>
        <v>0</v>
      </c>
      <c r="J221" s="162">
        <f>ROUND(F221*(N221),2)</f>
        <v>0</v>
      </c>
      <c r="K221" s="165">
        <f>ROUND(F221*(O221),2)</f>
        <v>0</v>
      </c>
      <c r="L221" s="165">
        <f>ROUND(F221*(G221),2)</f>
        <v>0</v>
      </c>
      <c r="M221" s="165">
        <f>ROUND(F221*(H221),2)</f>
        <v>0</v>
      </c>
      <c r="N221" s="165">
        <v>0</v>
      </c>
      <c r="O221" s="165"/>
      <c r="P221" s="172">
        <v>0.00062</v>
      </c>
      <c r="Q221" s="173"/>
      <c r="R221" s="173">
        <v>0.00062</v>
      </c>
      <c r="S221" s="171">
        <f>ROUND(F221*(P221),3)</f>
        <v>0.015</v>
      </c>
      <c r="T221" s="166"/>
      <c r="U221" s="166"/>
      <c r="V221" s="172"/>
      <c r="Z221">
        <v>0</v>
      </c>
    </row>
    <row r="222" spans="1:26" ht="24.75" customHeight="1">
      <c r="A222" s="167">
        <v>69</v>
      </c>
      <c r="B222" s="162" t="s">
        <v>328</v>
      </c>
      <c r="C222" s="168" t="s">
        <v>331</v>
      </c>
      <c r="D222" s="162" t="s">
        <v>332</v>
      </c>
      <c r="E222" s="162" t="s">
        <v>201</v>
      </c>
      <c r="F222" s="163">
        <v>4.7</v>
      </c>
      <c r="G222" s="164">
        <v>0</v>
      </c>
      <c r="H222" s="164">
        <v>0</v>
      </c>
      <c r="I222" s="164">
        <f>ROUND(F222*(G222+H222),2)</f>
        <v>0</v>
      </c>
      <c r="J222" s="162">
        <f>ROUND(F222*(N222),2)</f>
        <v>0</v>
      </c>
      <c r="K222" s="165">
        <f>ROUND(F222*(O222),2)</f>
        <v>0</v>
      </c>
      <c r="L222" s="165">
        <f>ROUND(F222*(G222),2)</f>
        <v>0</v>
      </c>
      <c r="M222" s="165">
        <f>ROUND(F222*(H222),2)</f>
        <v>0</v>
      </c>
      <c r="N222" s="165">
        <v>0</v>
      </c>
      <c r="O222" s="165"/>
      <c r="P222" s="173"/>
      <c r="Q222" s="173"/>
      <c r="R222" s="173"/>
      <c r="S222" s="171">
        <f>ROUND(F222*(P222),3)</f>
        <v>0</v>
      </c>
      <c r="T222" s="166"/>
      <c r="U222" s="166"/>
      <c r="V222" s="172"/>
      <c r="Z222">
        <v>0</v>
      </c>
    </row>
    <row r="223" spans="1:26" ht="24.75" customHeight="1">
      <c r="A223" s="167">
        <v>70</v>
      </c>
      <c r="B223" s="162" t="s">
        <v>333</v>
      </c>
      <c r="C223" s="168" t="s">
        <v>334</v>
      </c>
      <c r="D223" s="162" t="s">
        <v>335</v>
      </c>
      <c r="E223" s="162" t="s">
        <v>104</v>
      </c>
      <c r="F223" s="163">
        <v>21.919999999999998</v>
      </c>
      <c r="G223" s="164">
        <v>0</v>
      </c>
      <c r="H223" s="164">
        <v>0</v>
      </c>
      <c r="I223" s="164">
        <f>ROUND(F223*(G223+H223),2)</f>
        <v>0</v>
      </c>
      <c r="J223" s="162">
        <f>ROUND(F223*(N223),2)</f>
        <v>0</v>
      </c>
      <c r="K223" s="165">
        <f>ROUND(F223*(O223),2)</f>
        <v>0</v>
      </c>
      <c r="L223" s="165">
        <f>ROUND(F223*(G223),2)</f>
        <v>0</v>
      </c>
      <c r="M223" s="165">
        <f>ROUND(F223*(H223),2)</f>
        <v>0</v>
      </c>
      <c r="N223" s="165">
        <v>0</v>
      </c>
      <c r="O223" s="165"/>
      <c r="P223" s="172">
        <v>0.0006</v>
      </c>
      <c r="Q223" s="173"/>
      <c r="R223" s="173">
        <v>0.0006</v>
      </c>
      <c r="S223" s="171">
        <f>ROUND(F223*(P223),3)</f>
        <v>0.013</v>
      </c>
      <c r="T223" s="166"/>
      <c r="U223" s="166"/>
      <c r="V223" s="172"/>
      <c r="Z223">
        <v>0</v>
      </c>
    </row>
    <row r="224" spans="1:22" ht="12" customHeight="1">
      <c r="A224" s="159"/>
      <c r="B224" s="159"/>
      <c r="C224" s="169"/>
      <c r="D224" s="169" t="s">
        <v>450</v>
      </c>
      <c r="E224" s="159"/>
      <c r="F224" s="160"/>
      <c r="G224" s="161"/>
      <c r="H224" s="161"/>
      <c r="I224" s="161"/>
      <c r="J224" s="159"/>
      <c r="K224" s="1"/>
      <c r="L224" s="1"/>
      <c r="M224" s="1"/>
      <c r="N224" s="1"/>
      <c r="O224" s="1"/>
      <c r="P224" s="1"/>
      <c r="Q224" s="1"/>
      <c r="R224" s="1"/>
      <c r="S224" s="1"/>
      <c r="V224" s="1"/>
    </row>
    <row r="225" spans="1:22" ht="15">
      <c r="A225" s="159"/>
      <c r="B225" s="159"/>
      <c r="C225" s="159"/>
      <c r="D225" s="170" t="s">
        <v>188</v>
      </c>
      <c r="E225" s="159"/>
      <c r="F225" s="160">
        <v>19.11</v>
      </c>
      <c r="G225" s="161"/>
      <c r="H225" s="161"/>
      <c r="I225" s="161"/>
      <c r="J225" s="159"/>
      <c r="K225" s="1"/>
      <c r="L225" s="1"/>
      <c r="M225" s="1"/>
      <c r="N225" s="1"/>
      <c r="O225" s="1"/>
      <c r="P225" s="1"/>
      <c r="Q225" s="1"/>
      <c r="R225" s="1"/>
      <c r="S225" s="1"/>
      <c r="V225" s="1"/>
    </row>
    <row r="226" spans="1:22" ht="12" customHeight="1">
      <c r="A226" s="159"/>
      <c r="B226" s="159"/>
      <c r="C226" s="169"/>
      <c r="D226" s="169" t="s">
        <v>107</v>
      </c>
      <c r="E226" s="159"/>
      <c r="F226" s="160"/>
      <c r="G226" s="161"/>
      <c r="H226" s="161"/>
      <c r="I226" s="161"/>
      <c r="J226" s="159"/>
      <c r="K226" s="1"/>
      <c r="L226" s="1"/>
      <c r="M226" s="1"/>
      <c r="N226" s="1"/>
      <c r="O226" s="1"/>
      <c r="P226" s="1"/>
      <c r="Q226" s="1"/>
      <c r="R226" s="1"/>
      <c r="S226" s="1"/>
      <c r="V226" s="1"/>
    </row>
    <row r="227" spans="1:22" ht="15">
      <c r="A227" s="159"/>
      <c r="B227" s="159"/>
      <c r="C227" s="159"/>
      <c r="D227" s="170" t="s">
        <v>157</v>
      </c>
      <c r="E227" s="159"/>
      <c r="F227" s="160">
        <v>2.81</v>
      </c>
      <c r="G227" s="161"/>
      <c r="H227" s="161"/>
      <c r="I227" s="161"/>
      <c r="J227" s="159"/>
      <c r="K227" s="1"/>
      <c r="L227" s="1"/>
      <c r="M227" s="1"/>
      <c r="N227" s="1"/>
      <c r="O227" s="1"/>
      <c r="P227" s="1"/>
      <c r="Q227" s="1"/>
      <c r="R227" s="1"/>
      <c r="S227" s="1"/>
      <c r="V227" s="1"/>
    </row>
    <row r="228" spans="1:26" ht="24.75" customHeight="1">
      <c r="A228" s="167">
        <v>71</v>
      </c>
      <c r="B228" s="162" t="s">
        <v>336</v>
      </c>
      <c r="C228" s="168" t="s">
        <v>337</v>
      </c>
      <c r="D228" s="162" t="s">
        <v>338</v>
      </c>
      <c r="E228" s="162" t="s">
        <v>104</v>
      </c>
      <c r="F228" s="163">
        <v>21.92</v>
      </c>
      <c r="G228" s="164">
        <v>0</v>
      </c>
      <c r="H228" s="164">
        <v>0</v>
      </c>
      <c r="I228" s="164">
        <f>ROUND(F228*(G228+H228),2)</f>
        <v>0</v>
      </c>
      <c r="J228" s="162">
        <f>ROUND(F228*(N228),2)</f>
        <v>0</v>
      </c>
      <c r="K228" s="165">
        <f>ROUND(F228*(O228),2)</f>
        <v>0</v>
      </c>
      <c r="L228" s="165">
        <f>ROUND(F228*(G228),2)</f>
        <v>0</v>
      </c>
      <c r="M228" s="165">
        <f>ROUND(F228*(H228),2)</f>
        <v>0</v>
      </c>
      <c r="N228" s="165">
        <v>0</v>
      </c>
      <c r="O228" s="165"/>
      <c r="P228" s="172">
        <v>0.0058</v>
      </c>
      <c r="Q228" s="173"/>
      <c r="R228" s="173">
        <v>0.0058</v>
      </c>
      <c r="S228" s="171">
        <f>ROUND(F228*(P228),3)</f>
        <v>0.127</v>
      </c>
      <c r="T228" s="166"/>
      <c r="U228" s="166"/>
      <c r="V228" s="172"/>
      <c r="Z228">
        <v>0</v>
      </c>
    </row>
    <row r="229" spans="1:26" ht="24.75" customHeight="1">
      <c r="A229" s="167">
        <v>72</v>
      </c>
      <c r="B229" s="162" t="s">
        <v>140</v>
      </c>
      <c r="C229" s="168" t="s">
        <v>339</v>
      </c>
      <c r="D229" s="162" t="s">
        <v>340</v>
      </c>
      <c r="E229" s="162" t="s">
        <v>195</v>
      </c>
      <c r="F229" s="163">
        <v>26.9</v>
      </c>
      <c r="G229" s="164">
        <v>0</v>
      </c>
      <c r="H229" s="164">
        <v>0</v>
      </c>
      <c r="I229" s="164">
        <f>ROUND(F229*(G229+H229),2)</f>
        <v>0</v>
      </c>
      <c r="J229" s="162">
        <f>ROUND(F229*(N229),2)</f>
        <v>0</v>
      </c>
      <c r="K229" s="165">
        <f>ROUND(F229*(O229),2)</f>
        <v>0</v>
      </c>
      <c r="L229" s="165">
        <f>ROUND(F229*(G229),2)</f>
        <v>0</v>
      </c>
      <c r="M229" s="165">
        <f>ROUND(F229*(H229),2)</f>
        <v>0</v>
      </c>
      <c r="N229" s="165">
        <v>0</v>
      </c>
      <c r="O229" s="165"/>
      <c r="P229" s="173"/>
      <c r="Q229" s="173"/>
      <c r="R229" s="173"/>
      <c r="S229" s="171">
        <f>ROUND(F229*(P229),3)</f>
        <v>0</v>
      </c>
      <c r="T229" s="166"/>
      <c r="U229" s="166"/>
      <c r="V229" s="172"/>
      <c r="Z229">
        <v>0</v>
      </c>
    </row>
    <row r="230" spans="1:22" ht="12" customHeight="1">
      <c r="A230" s="159"/>
      <c r="B230" s="159"/>
      <c r="C230" s="169"/>
      <c r="D230" s="169" t="s">
        <v>489</v>
      </c>
      <c r="E230" s="159"/>
      <c r="F230" s="160"/>
      <c r="G230" s="161"/>
      <c r="H230" s="161"/>
      <c r="I230" s="161"/>
      <c r="J230" s="159"/>
      <c r="K230" s="1"/>
      <c r="L230" s="1"/>
      <c r="M230" s="1"/>
      <c r="N230" s="1"/>
      <c r="O230" s="1"/>
      <c r="P230" s="1"/>
      <c r="Q230" s="1"/>
      <c r="R230" s="1"/>
      <c r="S230" s="1"/>
      <c r="V230" s="1"/>
    </row>
    <row r="231" spans="1:22" ht="15">
      <c r="A231" s="159"/>
      <c r="B231" s="159"/>
      <c r="C231" s="159"/>
      <c r="D231" s="170" t="s">
        <v>342</v>
      </c>
      <c r="E231" s="159"/>
      <c r="F231" s="160">
        <v>25.2</v>
      </c>
      <c r="G231" s="161"/>
      <c r="H231" s="161"/>
      <c r="I231" s="161"/>
      <c r="J231" s="159"/>
      <c r="K231" s="1"/>
      <c r="L231" s="1"/>
      <c r="M231" s="1"/>
      <c r="N231" s="1"/>
      <c r="O231" s="1"/>
      <c r="P231" s="1"/>
      <c r="Q231" s="1"/>
      <c r="R231" s="1"/>
      <c r="S231" s="1"/>
      <c r="V231" s="1"/>
    </row>
    <row r="232" spans="1:22" ht="12" customHeight="1">
      <c r="A232" s="159"/>
      <c r="B232" s="159"/>
      <c r="C232" s="169"/>
      <c r="D232" s="169" t="s">
        <v>107</v>
      </c>
      <c r="E232" s="159"/>
      <c r="F232" s="160"/>
      <c r="G232" s="161"/>
      <c r="H232" s="161"/>
      <c r="I232" s="161"/>
      <c r="J232" s="159"/>
      <c r="K232" s="1"/>
      <c r="L232" s="1"/>
      <c r="M232" s="1"/>
      <c r="N232" s="1"/>
      <c r="O232" s="1"/>
      <c r="P232" s="1"/>
      <c r="Q232" s="1"/>
      <c r="R232" s="1"/>
      <c r="S232" s="1"/>
      <c r="V232" s="1"/>
    </row>
    <row r="233" spans="1:22" ht="15">
      <c r="A233" s="159"/>
      <c r="B233" s="159"/>
      <c r="C233" s="159"/>
      <c r="D233" s="170" t="s">
        <v>343</v>
      </c>
      <c r="E233" s="159"/>
      <c r="F233" s="160">
        <v>1.7</v>
      </c>
      <c r="G233" s="161"/>
      <c r="H233" s="161"/>
      <c r="I233" s="161"/>
      <c r="J233" s="159"/>
      <c r="K233" s="1"/>
      <c r="L233" s="1"/>
      <c r="M233" s="1"/>
      <c r="N233" s="1"/>
      <c r="O233" s="1"/>
      <c r="P233" s="1"/>
      <c r="Q233" s="1"/>
      <c r="R233" s="1"/>
      <c r="S233" s="1"/>
      <c r="V233" s="1"/>
    </row>
    <row r="234" spans="1:26" ht="34.5" customHeight="1">
      <c r="A234" s="167">
        <v>73</v>
      </c>
      <c r="B234" s="162" t="s">
        <v>140</v>
      </c>
      <c r="C234" s="168" t="s">
        <v>344</v>
      </c>
      <c r="D234" s="162" t="s">
        <v>345</v>
      </c>
      <c r="E234" s="162" t="s">
        <v>104</v>
      </c>
      <c r="F234" s="163">
        <v>24.6375</v>
      </c>
      <c r="G234" s="164">
        <v>0</v>
      </c>
      <c r="H234" s="164">
        <v>0</v>
      </c>
      <c r="I234" s="164">
        <f>ROUND(F234*(G234+H234),2)</f>
        <v>0</v>
      </c>
      <c r="J234" s="162">
        <f>ROUND(F234*(N234),2)</f>
        <v>0</v>
      </c>
      <c r="K234" s="165">
        <f>ROUND(F234*(O234),2)</f>
        <v>0</v>
      </c>
      <c r="L234" s="165">
        <f>ROUND(F234*(G234),2)</f>
        <v>0</v>
      </c>
      <c r="M234" s="165">
        <f>ROUND(F234*(H234),2)</f>
        <v>0</v>
      </c>
      <c r="N234" s="165">
        <v>0</v>
      </c>
      <c r="O234" s="165"/>
      <c r="P234" s="173"/>
      <c r="Q234" s="173"/>
      <c r="R234" s="173"/>
      <c r="S234" s="171">
        <f>ROUND(F234*(P234),3)</f>
        <v>0</v>
      </c>
      <c r="T234" s="166"/>
      <c r="U234" s="166"/>
      <c r="V234" s="172"/>
      <c r="Z234">
        <v>0</v>
      </c>
    </row>
    <row r="235" spans="1:22" ht="12" customHeight="1">
      <c r="A235" s="159"/>
      <c r="B235" s="159"/>
      <c r="C235" s="169"/>
      <c r="D235" s="169" t="s">
        <v>490</v>
      </c>
      <c r="E235" s="159"/>
      <c r="F235" s="160"/>
      <c r="G235" s="161"/>
      <c r="H235" s="161"/>
      <c r="I235" s="161"/>
      <c r="J235" s="159"/>
      <c r="K235" s="1"/>
      <c r="L235" s="1"/>
      <c r="M235" s="1"/>
      <c r="N235" s="1"/>
      <c r="O235" s="1"/>
      <c r="P235" s="1"/>
      <c r="Q235" s="1"/>
      <c r="R235" s="1"/>
      <c r="S235" s="1"/>
      <c r="V235" s="1"/>
    </row>
    <row r="236" spans="1:22" ht="15">
      <c r="A236" s="159"/>
      <c r="B236" s="159"/>
      <c r="C236" s="159"/>
      <c r="D236" s="170" t="s">
        <v>347</v>
      </c>
      <c r="E236" s="159"/>
      <c r="F236" s="160">
        <v>21.49</v>
      </c>
      <c r="G236" s="161"/>
      <c r="H236" s="161"/>
      <c r="I236" s="161"/>
      <c r="J236" s="159"/>
      <c r="K236" s="1"/>
      <c r="L236" s="1"/>
      <c r="M236" s="1"/>
      <c r="N236" s="1"/>
      <c r="O236" s="1"/>
      <c r="P236" s="1"/>
      <c r="Q236" s="1"/>
      <c r="R236" s="1"/>
      <c r="S236" s="1"/>
      <c r="V236" s="1"/>
    </row>
    <row r="237" spans="1:22" ht="12" customHeight="1">
      <c r="A237" s="159"/>
      <c r="B237" s="159"/>
      <c r="C237" s="169"/>
      <c r="D237" s="169" t="s">
        <v>348</v>
      </c>
      <c r="E237" s="159"/>
      <c r="F237" s="160"/>
      <c r="G237" s="161"/>
      <c r="H237" s="161"/>
      <c r="I237" s="161"/>
      <c r="J237" s="159"/>
      <c r="K237" s="1"/>
      <c r="L237" s="1"/>
      <c r="M237" s="1"/>
      <c r="N237" s="1"/>
      <c r="O237" s="1"/>
      <c r="P237" s="1"/>
      <c r="Q237" s="1"/>
      <c r="R237" s="1"/>
      <c r="S237" s="1"/>
      <c r="V237" s="1"/>
    </row>
    <row r="238" spans="1:22" ht="15">
      <c r="A238" s="159"/>
      <c r="B238" s="159"/>
      <c r="C238" s="159"/>
      <c r="D238" s="170" t="s">
        <v>349</v>
      </c>
      <c r="E238" s="159"/>
      <c r="F238" s="160">
        <v>3.1475</v>
      </c>
      <c r="G238" s="161"/>
      <c r="H238" s="161"/>
      <c r="I238" s="161"/>
      <c r="J238" s="159"/>
      <c r="K238" s="1"/>
      <c r="L238" s="1"/>
      <c r="M238" s="1"/>
      <c r="N238" s="1"/>
      <c r="O238" s="1"/>
      <c r="P238" s="1"/>
      <c r="Q238" s="1"/>
      <c r="R238" s="1"/>
      <c r="S238" s="1"/>
      <c r="V238" s="1"/>
    </row>
    <row r="239" spans="1:26" ht="24.75" customHeight="1">
      <c r="A239" s="182">
        <v>74</v>
      </c>
      <c r="B239" s="177" t="s">
        <v>212</v>
      </c>
      <c r="C239" s="183" t="s">
        <v>350</v>
      </c>
      <c r="D239" s="177" t="s">
        <v>351</v>
      </c>
      <c r="E239" s="177" t="s">
        <v>352</v>
      </c>
      <c r="F239" s="178">
        <v>2.192</v>
      </c>
      <c r="G239" s="179">
        <v>0</v>
      </c>
      <c r="H239" s="179">
        <v>0</v>
      </c>
      <c r="I239" s="179">
        <f>ROUND(F239*(G239+H239),2)</f>
        <v>0</v>
      </c>
      <c r="J239" s="177">
        <f>ROUND(F239*(N239),2)</f>
        <v>0</v>
      </c>
      <c r="K239" s="180">
        <f>ROUND(F239*(O239),2)</f>
        <v>0</v>
      </c>
      <c r="L239" s="180">
        <f>ROUND(F239*(G239),2)</f>
        <v>0</v>
      </c>
      <c r="M239" s="180">
        <f>ROUND(F239*(H239),2)</f>
        <v>0</v>
      </c>
      <c r="N239" s="180">
        <v>0</v>
      </c>
      <c r="O239" s="180"/>
      <c r="P239" s="185">
        <v>0.001</v>
      </c>
      <c r="Q239" s="186"/>
      <c r="R239" s="186">
        <v>0.001</v>
      </c>
      <c r="S239" s="184">
        <f>ROUND(F239*(P239),3)</f>
        <v>0.002</v>
      </c>
      <c r="T239" s="181"/>
      <c r="U239" s="181"/>
      <c r="V239" s="185"/>
      <c r="Z239">
        <v>0</v>
      </c>
    </row>
    <row r="240" spans="1:22" ht="12" customHeight="1">
      <c r="A240" s="159"/>
      <c r="B240" s="159"/>
      <c r="C240" s="169"/>
      <c r="D240" s="169" t="s">
        <v>353</v>
      </c>
      <c r="E240" s="159"/>
      <c r="F240" s="160"/>
      <c r="G240" s="161"/>
      <c r="H240" s="161"/>
      <c r="I240" s="161"/>
      <c r="J240" s="159"/>
      <c r="K240" s="1"/>
      <c r="L240" s="1"/>
      <c r="M240" s="1"/>
      <c r="N240" s="1"/>
      <c r="O240" s="1"/>
      <c r="P240" s="1"/>
      <c r="Q240" s="1"/>
      <c r="R240" s="1"/>
      <c r="S240" s="1"/>
      <c r="V240" s="1"/>
    </row>
    <row r="241" spans="1:22" ht="15">
      <c r="A241" s="159"/>
      <c r="B241" s="159"/>
      <c r="C241" s="159"/>
      <c r="D241" s="170" t="s">
        <v>491</v>
      </c>
      <c r="E241" s="159"/>
      <c r="F241" s="160">
        <v>2.192</v>
      </c>
      <c r="G241" s="161"/>
      <c r="H241" s="161"/>
      <c r="I241" s="161"/>
      <c r="J241" s="159"/>
      <c r="K241" s="1"/>
      <c r="L241" s="1"/>
      <c r="M241" s="1"/>
      <c r="N241" s="1"/>
      <c r="O241" s="1"/>
      <c r="P241" s="1"/>
      <c r="Q241" s="1"/>
      <c r="R241" s="1"/>
      <c r="S241" s="1"/>
      <c r="V241" s="1"/>
    </row>
    <row r="242" spans="1:26" ht="24.75" customHeight="1">
      <c r="A242" s="182">
        <v>75</v>
      </c>
      <c r="B242" s="177" t="s">
        <v>212</v>
      </c>
      <c r="C242" s="183" t="s">
        <v>355</v>
      </c>
      <c r="D242" s="177" t="s">
        <v>356</v>
      </c>
      <c r="E242" s="177" t="s">
        <v>352</v>
      </c>
      <c r="F242" s="178">
        <v>9.854800000000001</v>
      </c>
      <c r="G242" s="179">
        <v>0</v>
      </c>
      <c r="H242" s="179">
        <v>0</v>
      </c>
      <c r="I242" s="179">
        <f>ROUND(F242*(G242+H242),2)</f>
        <v>0</v>
      </c>
      <c r="J242" s="177">
        <f>ROUND(F242*(N242),2)</f>
        <v>0</v>
      </c>
      <c r="K242" s="180">
        <f>ROUND(F242*(O242),2)</f>
        <v>0</v>
      </c>
      <c r="L242" s="180">
        <f>ROUND(F242*(G242),2)</f>
        <v>0</v>
      </c>
      <c r="M242" s="180">
        <f>ROUND(F242*(H242),2)</f>
        <v>0</v>
      </c>
      <c r="N242" s="180">
        <v>0</v>
      </c>
      <c r="O242" s="180"/>
      <c r="P242" s="185">
        <v>0.001</v>
      </c>
      <c r="Q242" s="186"/>
      <c r="R242" s="186">
        <v>0.001</v>
      </c>
      <c r="S242" s="184">
        <f>ROUND(F242*(P242),3)</f>
        <v>0.01</v>
      </c>
      <c r="T242" s="181"/>
      <c r="U242" s="181"/>
      <c r="V242" s="185"/>
      <c r="Z242">
        <v>0</v>
      </c>
    </row>
    <row r="243" spans="1:22" ht="15">
      <c r="A243" s="159"/>
      <c r="B243" s="159"/>
      <c r="C243" s="169"/>
      <c r="D243" s="176" t="s">
        <v>357</v>
      </c>
      <c r="E243" s="159"/>
      <c r="F243" s="160">
        <v>9.854800000000001</v>
      </c>
      <c r="G243" s="161"/>
      <c r="H243" s="161"/>
      <c r="I243" s="161"/>
      <c r="J243" s="159"/>
      <c r="K243" s="1"/>
      <c r="L243" s="1"/>
      <c r="M243" s="1"/>
      <c r="N243" s="1"/>
      <c r="O243" s="1"/>
      <c r="P243" s="1"/>
      <c r="Q243" s="1"/>
      <c r="R243" s="1"/>
      <c r="S243" s="1"/>
      <c r="V243" s="1"/>
    </row>
    <row r="244" spans="1:26" ht="24.75" customHeight="1">
      <c r="A244" s="182">
        <v>76</v>
      </c>
      <c r="B244" s="177" t="s">
        <v>212</v>
      </c>
      <c r="C244" s="183" t="s">
        <v>358</v>
      </c>
      <c r="D244" s="177" t="s">
        <v>359</v>
      </c>
      <c r="E244" s="177" t="s">
        <v>352</v>
      </c>
      <c r="F244" s="178">
        <v>36.9555</v>
      </c>
      <c r="G244" s="179">
        <v>0</v>
      </c>
      <c r="H244" s="179">
        <v>0</v>
      </c>
      <c r="I244" s="179">
        <f>ROUND(F244*(G244+H244),2)</f>
        <v>0</v>
      </c>
      <c r="J244" s="177">
        <f>ROUND(F244*(N244),2)</f>
        <v>0</v>
      </c>
      <c r="K244" s="180">
        <f>ROUND(F244*(O244),2)</f>
        <v>0</v>
      </c>
      <c r="L244" s="180">
        <f>ROUND(F244*(G244),2)</f>
        <v>0</v>
      </c>
      <c r="M244" s="180">
        <f>ROUND(F244*(H244),2)</f>
        <v>0</v>
      </c>
      <c r="N244" s="180">
        <v>0</v>
      </c>
      <c r="O244" s="180"/>
      <c r="P244" s="185">
        <v>0.001</v>
      </c>
      <c r="Q244" s="186"/>
      <c r="R244" s="186">
        <v>0.001</v>
      </c>
      <c r="S244" s="184">
        <f>ROUND(F244*(P244),3)</f>
        <v>0.037</v>
      </c>
      <c r="T244" s="181"/>
      <c r="U244" s="181"/>
      <c r="V244" s="185"/>
      <c r="Z244">
        <v>0</v>
      </c>
    </row>
    <row r="245" spans="1:22" ht="12" customHeight="1">
      <c r="A245" s="159"/>
      <c r="B245" s="159"/>
      <c r="C245" s="169"/>
      <c r="D245" s="169" t="s">
        <v>360</v>
      </c>
      <c r="E245" s="159"/>
      <c r="F245" s="160"/>
      <c r="G245" s="161"/>
      <c r="H245" s="161"/>
      <c r="I245" s="161"/>
      <c r="J245" s="159"/>
      <c r="K245" s="1"/>
      <c r="L245" s="1"/>
      <c r="M245" s="1"/>
      <c r="N245" s="1"/>
      <c r="O245" s="1"/>
      <c r="P245" s="1"/>
      <c r="Q245" s="1"/>
      <c r="R245" s="1"/>
      <c r="S245" s="1"/>
      <c r="V245" s="1"/>
    </row>
    <row r="246" spans="1:22" ht="15">
      <c r="A246" s="159"/>
      <c r="B246" s="159"/>
      <c r="C246" s="159"/>
      <c r="D246" s="170" t="s">
        <v>361</v>
      </c>
      <c r="E246" s="159"/>
      <c r="F246" s="160">
        <v>36.9555</v>
      </c>
      <c r="G246" s="161"/>
      <c r="H246" s="161"/>
      <c r="I246" s="161"/>
      <c r="J246" s="159"/>
      <c r="K246" s="1"/>
      <c r="L246" s="1"/>
      <c r="M246" s="1"/>
      <c r="N246" s="1"/>
      <c r="O246" s="1"/>
      <c r="P246" s="1"/>
      <c r="Q246" s="1"/>
      <c r="R246" s="1"/>
      <c r="S246" s="1"/>
      <c r="V246" s="1"/>
    </row>
    <row r="247" spans="1:26" ht="24.75" customHeight="1">
      <c r="A247" s="182">
        <v>77</v>
      </c>
      <c r="B247" s="177" t="s">
        <v>362</v>
      </c>
      <c r="C247" s="183" t="s">
        <v>363</v>
      </c>
      <c r="D247" s="177" t="s">
        <v>364</v>
      </c>
      <c r="E247" s="177" t="s">
        <v>104</v>
      </c>
      <c r="F247" s="178">
        <v>25.12974</v>
      </c>
      <c r="G247" s="179">
        <v>0</v>
      </c>
      <c r="H247" s="179">
        <v>0</v>
      </c>
      <c r="I247" s="179">
        <f>ROUND(F247*(G247+H247),2)</f>
        <v>0</v>
      </c>
      <c r="J247" s="177">
        <f>ROUND(F247*(N247),2)</f>
        <v>0</v>
      </c>
      <c r="K247" s="180">
        <f>ROUND(F247*(O247),2)</f>
        <v>0</v>
      </c>
      <c r="L247" s="180">
        <f>ROUND(F247*(G247),2)</f>
        <v>0</v>
      </c>
      <c r="M247" s="180">
        <f>ROUND(F247*(H247),2)</f>
        <v>0</v>
      </c>
      <c r="N247" s="180">
        <v>0</v>
      </c>
      <c r="O247" s="180"/>
      <c r="P247" s="185">
        <v>0.024</v>
      </c>
      <c r="Q247" s="186"/>
      <c r="R247" s="186">
        <v>0.024</v>
      </c>
      <c r="S247" s="184">
        <f>ROUND(F247*(P247),3)</f>
        <v>0.603</v>
      </c>
      <c r="T247" s="181"/>
      <c r="U247" s="181"/>
      <c r="V247" s="185"/>
      <c r="Z247">
        <v>0</v>
      </c>
    </row>
    <row r="248" spans="1:22" ht="12" customHeight="1">
      <c r="A248" s="159"/>
      <c r="B248" s="159"/>
      <c r="C248" s="169"/>
      <c r="D248" s="169" t="s">
        <v>360</v>
      </c>
      <c r="E248" s="159"/>
      <c r="F248" s="160"/>
      <c r="G248" s="161"/>
      <c r="H248" s="161"/>
      <c r="I248" s="161"/>
      <c r="J248" s="159"/>
      <c r="K248" s="1"/>
      <c r="L248" s="1"/>
      <c r="M248" s="1"/>
      <c r="N248" s="1"/>
      <c r="O248" s="1"/>
      <c r="P248" s="1"/>
      <c r="Q248" s="1"/>
      <c r="R248" s="1"/>
      <c r="S248" s="1"/>
      <c r="V248" s="1"/>
    </row>
    <row r="249" spans="1:22" ht="15">
      <c r="A249" s="159"/>
      <c r="B249" s="159"/>
      <c r="C249" s="159"/>
      <c r="D249" s="170" t="s">
        <v>365</v>
      </c>
      <c r="E249" s="159"/>
      <c r="F249" s="160">
        <v>25.12974</v>
      </c>
      <c r="G249" s="161"/>
      <c r="H249" s="161"/>
      <c r="I249" s="161"/>
      <c r="J249" s="159"/>
      <c r="K249" s="1"/>
      <c r="L249" s="1"/>
      <c r="M249" s="1"/>
      <c r="N249" s="1"/>
      <c r="O249" s="1"/>
      <c r="P249" s="1"/>
      <c r="Q249" s="1"/>
      <c r="R249" s="1"/>
      <c r="S249" s="1"/>
      <c r="V249" s="1"/>
    </row>
    <row r="250" spans="1:26" ht="15">
      <c r="A250" s="144"/>
      <c r="B250" s="144"/>
      <c r="C250" s="158">
        <v>771</v>
      </c>
      <c r="D250" s="158" t="s">
        <v>82</v>
      </c>
      <c r="E250" s="144"/>
      <c r="F250" s="157"/>
      <c r="G250" s="146">
        <f>ROUND((SUM(L220:L249))/1,2)</f>
        <v>0</v>
      </c>
      <c r="H250" s="146">
        <f>ROUND((SUM(M220:M249))/1,2)</f>
        <v>0</v>
      </c>
      <c r="I250" s="146">
        <f>ROUND((SUM(I220:I249))/1,2)</f>
        <v>0</v>
      </c>
      <c r="J250" s="144"/>
      <c r="K250" s="144"/>
      <c r="L250" s="144">
        <f>ROUND((SUM(L220:L249))/1,2)</f>
        <v>0</v>
      </c>
      <c r="M250" s="144">
        <f>ROUND((SUM(M220:M249))/1,2)</f>
        <v>0</v>
      </c>
      <c r="N250" s="144"/>
      <c r="O250" s="144"/>
      <c r="P250" s="174"/>
      <c r="Q250" s="144"/>
      <c r="R250" s="144"/>
      <c r="S250" s="174">
        <f>ROUND((SUM(S220:S249))/1,2)</f>
        <v>0.81</v>
      </c>
      <c r="T250" s="142"/>
      <c r="U250" s="142"/>
      <c r="V250" s="2">
        <f>ROUND((SUM(V220:V249))/1,2)</f>
        <v>0</v>
      </c>
      <c r="W250" s="142"/>
      <c r="X250" s="142"/>
      <c r="Y250" s="142"/>
      <c r="Z250" s="142"/>
    </row>
    <row r="251" spans="1:22" ht="15">
      <c r="A251" s="1"/>
      <c r="B251" s="1"/>
      <c r="C251" s="1"/>
      <c r="D251" s="1"/>
      <c r="E251" s="1"/>
      <c r="F251" s="153"/>
      <c r="G251" s="139"/>
      <c r="H251" s="139"/>
      <c r="I251" s="139"/>
      <c r="J251" s="1"/>
      <c r="K251" s="1"/>
      <c r="L251" s="1"/>
      <c r="M251" s="1"/>
      <c r="N251" s="1"/>
      <c r="O251" s="1"/>
      <c r="P251" s="1"/>
      <c r="Q251" s="1"/>
      <c r="R251" s="1"/>
      <c r="S251" s="1"/>
      <c r="V251" s="1"/>
    </row>
    <row r="252" spans="1:26" ht="15">
      <c r="A252" s="144"/>
      <c r="B252" s="144"/>
      <c r="C252" s="158">
        <v>781</v>
      </c>
      <c r="D252" s="158" t="s">
        <v>83</v>
      </c>
      <c r="E252" s="144"/>
      <c r="F252" s="157"/>
      <c r="G252" s="145"/>
      <c r="H252" s="145"/>
      <c r="I252" s="145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2"/>
      <c r="U252" s="142"/>
      <c r="V252" s="144"/>
      <c r="W252" s="142"/>
      <c r="X252" s="142"/>
      <c r="Y252" s="142"/>
      <c r="Z252" s="142"/>
    </row>
    <row r="253" spans="1:26" ht="24.75" customHeight="1">
      <c r="A253" s="167">
        <v>78</v>
      </c>
      <c r="B253" s="162" t="s">
        <v>366</v>
      </c>
      <c r="C253" s="168" t="s">
        <v>367</v>
      </c>
      <c r="D253" s="162" t="s">
        <v>368</v>
      </c>
      <c r="E253" s="162" t="s">
        <v>104</v>
      </c>
      <c r="F253" s="163">
        <v>125.922</v>
      </c>
      <c r="G253" s="164">
        <v>0</v>
      </c>
      <c r="H253" s="164">
        <v>0</v>
      </c>
      <c r="I253" s="164">
        <f>ROUND(F253*(G253+H253),2)</f>
        <v>0</v>
      </c>
      <c r="J253" s="162">
        <f>ROUND(F253*(N253),2)</f>
        <v>0</v>
      </c>
      <c r="K253" s="165">
        <f>ROUND(F253*(O253),2)</f>
        <v>0</v>
      </c>
      <c r="L253" s="165">
        <f>ROUND(F253*(G253),2)</f>
        <v>0</v>
      </c>
      <c r="M253" s="165">
        <f>ROUND(F253*(H253),2)</f>
        <v>0</v>
      </c>
      <c r="N253" s="165">
        <v>0</v>
      </c>
      <c r="O253" s="165"/>
      <c r="P253" s="172">
        <v>0.00334</v>
      </c>
      <c r="Q253" s="173"/>
      <c r="R253" s="173">
        <v>0.00334</v>
      </c>
      <c r="S253" s="171">
        <f>ROUND(F253*(P253),3)</f>
        <v>0.421</v>
      </c>
      <c r="T253" s="166"/>
      <c r="U253" s="166"/>
      <c r="V253" s="172"/>
      <c r="Z253">
        <v>0</v>
      </c>
    </row>
    <row r="254" spans="1:22" ht="12" customHeight="1">
      <c r="A254" s="159"/>
      <c r="B254" s="159"/>
      <c r="C254" s="169"/>
      <c r="D254" s="169" t="s">
        <v>450</v>
      </c>
      <c r="E254" s="159"/>
      <c r="F254" s="160"/>
      <c r="G254" s="161"/>
      <c r="H254" s="161"/>
      <c r="I254" s="161"/>
      <c r="J254" s="159"/>
      <c r="K254" s="1"/>
      <c r="L254" s="1"/>
      <c r="M254" s="1"/>
      <c r="N254" s="1"/>
      <c r="O254" s="1"/>
      <c r="P254" s="1"/>
      <c r="Q254" s="1"/>
      <c r="R254" s="1"/>
      <c r="S254" s="1"/>
      <c r="V254" s="1"/>
    </row>
    <row r="255" spans="1:22" ht="15">
      <c r="A255" s="159"/>
      <c r="B255" s="159"/>
      <c r="C255" s="159"/>
      <c r="D255" s="170" t="s">
        <v>210</v>
      </c>
      <c r="E255" s="159"/>
      <c r="F255" s="160">
        <v>111.006</v>
      </c>
      <c r="G255" s="161"/>
      <c r="H255" s="161"/>
      <c r="I255" s="161"/>
      <c r="J255" s="159"/>
      <c r="K255" s="1"/>
      <c r="L255" s="1"/>
      <c r="M255" s="1"/>
      <c r="N255" s="1"/>
      <c r="O255" s="1"/>
      <c r="P255" s="1"/>
      <c r="Q255" s="1"/>
      <c r="R255" s="1"/>
      <c r="S255" s="1"/>
      <c r="V255" s="1"/>
    </row>
    <row r="256" spans="1:22" ht="12" customHeight="1">
      <c r="A256" s="159"/>
      <c r="B256" s="159"/>
      <c r="C256" s="169"/>
      <c r="D256" s="169" t="s">
        <v>107</v>
      </c>
      <c r="E256" s="159"/>
      <c r="F256" s="160"/>
      <c r="G256" s="161"/>
      <c r="H256" s="161"/>
      <c r="I256" s="161"/>
      <c r="J256" s="159"/>
      <c r="K256" s="1"/>
      <c r="L256" s="1"/>
      <c r="M256" s="1"/>
      <c r="N256" s="1"/>
      <c r="O256" s="1"/>
      <c r="P256" s="1"/>
      <c r="Q256" s="1"/>
      <c r="R256" s="1"/>
      <c r="S256" s="1"/>
      <c r="V256" s="1"/>
    </row>
    <row r="257" spans="1:22" ht="15">
      <c r="A257" s="159"/>
      <c r="B257" s="159"/>
      <c r="C257" s="159"/>
      <c r="D257" s="170" t="s">
        <v>161</v>
      </c>
      <c r="E257" s="159"/>
      <c r="F257" s="160">
        <v>14.916</v>
      </c>
      <c r="G257" s="161"/>
      <c r="H257" s="161"/>
      <c r="I257" s="161"/>
      <c r="J257" s="159"/>
      <c r="K257" s="1"/>
      <c r="L257" s="1"/>
      <c r="M257" s="1"/>
      <c r="N257" s="1"/>
      <c r="O257" s="1"/>
      <c r="P257" s="1"/>
      <c r="Q257" s="1" t="s">
        <v>420</v>
      </c>
      <c r="R257" s="1"/>
      <c r="S257" s="1"/>
      <c r="V257" s="1"/>
    </row>
    <row r="258" spans="1:26" ht="24.75" customHeight="1">
      <c r="A258" s="167">
        <v>79</v>
      </c>
      <c r="B258" s="162" t="s">
        <v>366</v>
      </c>
      <c r="C258" s="168" t="s">
        <v>369</v>
      </c>
      <c r="D258" s="162" t="s">
        <v>370</v>
      </c>
      <c r="E258" s="162" t="s">
        <v>201</v>
      </c>
      <c r="F258" s="163">
        <v>2.6</v>
      </c>
      <c r="G258" s="164">
        <v>0</v>
      </c>
      <c r="H258" s="164">
        <v>0</v>
      </c>
      <c r="I258" s="164">
        <f>ROUND(F258*(G258+H258),2)</f>
        <v>0</v>
      </c>
      <c r="J258" s="162">
        <f>ROUND(F258*(N258),2)</f>
        <v>0</v>
      </c>
      <c r="K258" s="165">
        <f>ROUND(F258*(O258),2)</f>
        <v>0</v>
      </c>
      <c r="L258" s="165">
        <f>ROUND(F258*(G258),2)</f>
        <v>0</v>
      </c>
      <c r="M258" s="165">
        <f>ROUND(F258*(H258),2)</f>
        <v>0</v>
      </c>
      <c r="N258" s="165">
        <v>0</v>
      </c>
      <c r="O258" s="165"/>
      <c r="P258" s="173"/>
      <c r="Q258" s="173"/>
      <c r="R258" s="173"/>
      <c r="S258" s="171">
        <f>ROUND(F258*(P258),3)</f>
        <v>0</v>
      </c>
      <c r="T258" s="166"/>
      <c r="U258" s="166"/>
      <c r="V258" s="172"/>
      <c r="Z258">
        <v>0</v>
      </c>
    </row>
    <row r="259" spans="1:26" ht="24.75" customHeight="1">
      <c r="A259" s="167">
        <v>80</v>
      </c>
      <c r="B259" s="162" t="s">
        <v>140</v>
      </c>
      <c r="C259" s="168" t="s">
        <v>371</v>
      </c>
      <c r="D259" s="162" t="s">
        <v>372</v>
      </c>
      <c r="E259" s="162" t="s">
        <v>104</v>
      </c>
      <c r="F259" s="163">
        <v>125.922</v>
      </c>
      <c r="G259" s="164">
        <v>0</v>
      </c>
      <c r="H259" s="164">
        <v>0</v>
      </c>
      <c r="I259" s="164">
        <f>ROUND(F259*(G259+H259),2)</f>
        <v>0</v>
      </c>
      <c r="J259" s="162">
        <f>ROUND(F259*(N259),2)</f>
        <v>0</v>
      </c>
      <c r="K259" s="165">
        <f>ROUND(F259*(O259),2)</f>
        <v>0</v>
      </c>
      <c r="L259" s="165">
        <f>ROUND(F259*(G259),2)</f>
        <v>0</v>
      </c>
      <c r="M259" s="165">
        <f>ROUND(F259*(H259),2)</f>
        <v>0</v>
      </c>
      <c r="N259" s="165">
        <v>0</v>
      </c>
      <c r="O259" s="165"/>
      <c r="P259" s="173"/>
      <c r="Q259" s="173"/>
      <c r="R259" s="173"/>
      <c r="S259" s="171">
        <f>ROUND(F259*(P259),3)</f>
        <v>0</v>
      </c>
      <c r="T259" s="166"/>
      <c r="U259" s="166"/>
      <c r="V259" s="172"/>
      <c r="Z259">
        <v>0</v>
      </c>
    </row>
    <row r="260" spans="1:22" ht="15">
      <c r="A260" s="159"/>
      <c r="B260" s="159"/>
      <c r="C260" s="169"/>
      <c r="D260" s="176" t="s">
        <v>373</v>
      </c>
      <c r="E260" s="159"/>
      <c r="F260" s="160">
        <v>125.922</v>
      </c>
      <c r="G260" s="161"/>
      <c r="H260" s="161"/>
      <c r="I260" s="161"/>
      <c r="J260" s="159"/>
      <c r="K260" s="1"/>
      <c r="L260" s="1"/>
      <c r="M260" s="1"/>
      <c r="N260" s="1"/>
      <c r="O260" s="1"/>
      <c r="P260" s="1"/>
      <c r="Q260" s="1"/>
      <c r="R260" s="1"/>
      <c r="S260" s="1"/>
      <c r="V260" s="1"/>
    </row>
    <row r="261" spans="1:26" ht="24.75" customHeight="1">
      <c r="A261" s="182">
        <v>81</v>
      </c>
      <c r="B261" s="177" t="s">
        <v>374</v>
      </c>
      <c r="C261" s="183" t="s">
        <v>375</v>
      </c>
      <c r="D261" s="177" t="s">
        <v>376</v>
      </c>
      <c r="E261" s="177" t="s">
        <v>104</v>
      </c>
      <c r="F261" s="178">
        <v>128.44044</v>
      </c>
      <c r="G261" s="179">
        <v>0</v>
      </c>
      <c r="H261" s="179">
        <v>0</v>
      </c>
      <c r="I261" s="179">
        <f>ROUND(F261*(G261+H261),2)</f>
        <v>0</v>
      </c>
      <c r="J261" s="177">
        <f>ROUND(F261*(N261),2)</f>
        <v>0</v>
      </c>
      <c r="K261" s="180">
        <f>ROUND(F261*(O261),2)</f>
        <v>0</v>
      </c>
      <c r="L261" s="180">
        <f>ROUND(F261*(G261),2)</f>
        <v>0</v>
      </c>
      <c r="M261" s="180">
        <f>ROUND(F261*(H261),2)</f>
        <v>0</v>
      </c>
      <c r="N261" s="180">
        <v>0</v>
      </c>
      <c r="O261" s="180"/>
      <c r="P261" s="186"/>
      <c r="Q261" s="186"/>
      <c r="R261" s="186"/>
      <c r="S261" s="184">
        <f>ROUND(F261*(P261),3)</f>
        <v>0</v>
      </c>
      <c r="T261" s="181"/>
      <c r="U261" s="181"/>
      <c r="V261" s="185"/>
      <c r="Z261">
        <v>0</v>
      </c>
    </row>
    <row r="262" spans="1:22" ht="12" customHeight="1">
      <c r="A262" s="159"/>
      <c r="B262" s="159"/>
      <c r="C262" s="169"/>
      <c r="D262" s="169" t="s">
        <v>492</v>
      </c>
      <c r="E262" s="159"/>
      <c r="F262" s="160"/>
      <c r="G262" s="161"/>
      <c r="H262" s="161"/>
      <c r="I262" s="161"/>
      <c r="J262" s="159"/>
      <c r="K262" s="1"/>
      <c r="L262" s="1"/>
      <c r="M262" s="1"/>
      <c r="N262" s="1"/>
      <c r="O262" s="1"/>
      <c r="P262" s="1"/>
      <c r="Q262" s="1"/>
      <c r="R262" s="1"/>
      <c r="S262" s="1"/>
      <c r="V262" s="1"/>
    </row>
    <row r="263" spans="1:22" ht="15">
      <c r="A263" s="159"/>
      <c r="B263" s="159"/>
      <c r="C263" s="159"/>
      <c r="D263" s="170" t="s">
        <v>378</v>
      </c>
      <c r="E263" s="159"/>
      <c r="F263" s="160">
        <v>113.22612</v>
      </c>
      <c r="G263" s="161"/>
      <c r="H263" s="161"/>
      <c r="I263" s="161"/>
      <c r="J263" s="159"/>
      <c r="K263" s="1"/>
      <c r="L263" s="1"/>
      <c r="M263" s="1"/>
      <c r="N263" s="1"/>
      <c r="O263" s="1"/>
      <c r="P263" s="1"/>
      <c r="Q263" s="1"/>
      <c r="R263" s="1"/>
      <c r="S263" s="1"/>
      <c r="V263" s="1"/>
    </row>
    <row r="264" spans="1:22" ht="12" customHeight="1">
      <c r="A264" s="159"/>
      <c r="B264" s="159"/>
      <c r="C264" s="169"/>
      <c r="D264" s="169" t="s">
        <v>107</v>
      </c>
      <c r="E264" s="159"/>
      <c r="F264" s="160"/>
      <c r="G264" s="161"/>
      <c r="H264" s="161"/>
      <c r="I264" s="161"/>
      <c r="J264" s="159"/>
      <c r="K264" s="1"/>
      <c r="L264" s="1"/>
      <c r="M264" s="1"/>
      <c r="N264" s="1"/>
      <c r="O264" s="1"/>
      <c r="P264" s="1"/>
      <c r="Q264" s="1"/>
      <c r="R264" s="1"/>
      <c r="S264" s="1"/>
      <c r="V264" s="1"/>
    </row>
    <row r="265" spans="1:22" ht="15">
      <c r="A265" s="159"/>
      <c r="B265" s="159"/>
      <c r="C265" s="159"/>
      <c r="D265" s="170" t="s">
        <v>379</v>
      </c>
      <c r="E265" s="159"/>
      <c r="F265" s="160">
        <v>15.21432</v>
      </c>
      <c r="G265" s="161"/>
      <c r="H265" s="161"/>
      <c r="I265" s="161"/>
      <c r="J265" s="159"/>
      <c r="K265" s="1"/>
      <c r="L265" s="1"/>
      <c r="M265" s="1"/>
      <c r="N265" s="1"/>
      <c r="O265" s="1"/>
      <c r="P265" s="1"/>
      <c r="Q265" s="1"/>
      <c r="R265" s="1"/>
      <c r="S265" s="1"/>
      <c r="V265" s="1"/>
    </row>
    <row r="266" spans="1:26" ht="24.75" customHeight="1">
      <c r="A266" s="182">
        <v>82</v>
      </c>
      <c r="B266" s="177" t="s">
        <v>212</v>
      </c>
      <c r="C266" s="183" t="s">
        <v>355</v>
      </c>
      <c r="D266" s="177" t="s">
        <v>380</v>
      </c>
      <c r="E266" s="177" t="s">
        <v>352</v>
      </c>
      <c r="F266" s="178">
        <v>50.3688</v>
      </c>
      <c r="G266" s="179">
        <v>0</v>
      </c>
      <c r="H266" s="179">
        <v>0</v>
      </c>
      <c r="I266" s="179">
        <f>ROUND(F266*(G266+H266),2)</f>
        <v>0</v>
      </c>
      <c r="J266" s="177">
        <f>ROUND(F266*(N266),2)</f>
        <v>0</v>
      </c>
      <c r="K266" s="180">
        <f>ROUND(F266*(O266),2)</f>
        <v>0</v>
      </c>
      <c r="L266" s="180">
        <f>ROUND(F266*(G266),2)</f>
        <v>0</v>
      </c>
      <c r="M266" s="180">
        <f>ROUND(F266*(H266),2)</f>
        <v>0</v>
      </c>
      <c r="N266" s="180">
        <v>0</v>
      </c>
      <c r="O266" s="180"/>
      <c r="P266" s="185">
        <v>0.001</v>
      </c>
      <c r="Q266" s="186"/>
      <c r="R266" s="186">
        <v>0.001</v>
      </c>
      <c r="S266" s="184">
        <f>ROUND(F266*(P266),3)</f>
        <v>0.05</v>
      </c>
      <c r="T266" s="181"/>
      <c r="U266" s="181"/>
      <c r="V266" s="185"/>
      <c r="Z266">
        <v>0</v>
      </c>
    </row>
    <row r="267" spans="1:22" ht="12" customHeight="1">
      <c r="A267" s="159"/>
      <c r="B267" s="159"/>
      <c r="C267" s="169"/>
      <c r="D267" s="169" t="s">
        <v>457</v>
      </c>
      <c r="E267" s="159"/>
      <c r="F267" s="160"/>
      <c r="G267" s="161"/>
      <c r="H267" s="161"/>
      <c r="I267" s="161"/>
      <c r="J267" s="159"/>
      <c r="K267" s="1"/>
      <c r="L267" s="1"/>
      <c r="M267" s="1"/>
      <c r="N267" s="1"/>
      <c r="O267" s="1"/>
      <c r="P267" s="1"/>
      <c r="Q267" s="1"/>
      <c r="R267" s="1"/>
      <c r="S267" s="1"/>
      <c r="V267" s="1"/>
    </row>
    <row r="268" spans="1:22" ht="15">
      <c r="A268" s="159"/>
      <c r="B268" s="159"/>
      <c r="C268" s="159"/>
      <c r="D268" s="170" t="s">
        <v>381</v>
      </c>
      <c r="E268" s="159"/>
      <c r="F268" s="160">
        <v>50.3688</v>
      </c>
      <c r="G268" s="161"/>
      <c r="H268" s="161"/>
      <c r="I268" s="161"/>
      <c r="J268" s="159"/>
      <c r="K268" s="1"/>
      <c r="L268" s="1"/>
      <c r="M268" s="1"/>
      <c r="N268" s="1"/>
      <c r="O268" s="1"/>
      <c r="P268" s="1"/>
      <c r="Q268" s="1"/>
      <c r="R268" s="1"/>
      <c r="S268" s="1"/>
      <c r="V268" s="1"/>
    </row>
    <row r="269" spans="1:26" ht="24.75" customHeight="1">
      <c r="A269" s="182">
        <v>83</v>
      </c>
      <c r="B269" s="177" t="s">
        <v>212</v>
      </c>
      <c r="C269" s="183" t="s">
        <v>358</v>
      </c>
      <c r="D269" s="177" t="s">
        <v>359</v>
      </c>
      <c r="E269" s="177" t="s">
        <v>352</v>
      </c>
      <c r="F269" s="178">
        <v>188.88299999999998</v>
      </c>
      <c r="G269" s="179">
        <v>0</v>
      </c>
      <c r="H269" s="179">
        <v>0</v>
      </c>
      <c r="I269" s="179">
        <f>ROUND(F269*(G269+H269),2)</f>
        <v>0</v>
      </c>
      <c r="J269" s="177">
        <f>ROUND(F269*(N269),2)</f>
        <v>0</v>
      </c>
      <c r="K269" s="180">
        <f>ROUND(F269*(O269),2)</f>
        <v>0</v>
      </c>
      <c r="L269" s="180">
        <f>ROUND(F269*(G269),2)</f>
        <v>0</v>
      </c>
      <c r="M269" s="180">
        <f>ROUND(F269*(H269),2)</f>
        <v>0</v>
      </c>
      <c r="N269" s="180">
        <v>0</v>
      </c>
      <c r="O269" s="180"/>
      <c r="P269" s="185">
        <v>0.001</v>
      </c>
      <c r="Q269" s="186"/>
      <c r="R269" s="186">
        <v>0.001</v>
      </c>
      <c r="S269" s="184">
        <f>ROUND(F269*(P269),3)</f>
        <v>0.189</v>
      </c>
      <c r="T269" s="181"/>
      <c r="U269" s="181"/>
      <c r="V269" s="185"/>
      <c r="Z269">
        <v>0</v>
      </c>
    </row>
    <row r="270" spans="1:22" ht="12" customHeight="1">
      <c r="A270" s="159"/>
      <c r="B270" s="159"/>
      <c r="C270" s="169"/>
      <c r="D270" s="169" t="s">
        <v>457</v>
      </c>
      <c r="E270" s="159"/>
      <c r="F270" s="160"/>
      <c r="G270" s="161"/>
      <c r="H270" s="161"/>
      <c r="I270" s="161"/>
      <c r="J270" s="159"/>
      <c r="K270" s="1"/>
      <c r="L270" s="1"/>
      <c r="M270" s="1"/>
      <c r="N270" s="1"/>
      <c r="O270" s="1"/>
      <c r="P270" s="1"/>
      <c r="Q270" s="1"/>
      <c r="R270" s="1"/>
      <c r="S270" s="1"/>
      <c r="V270" s="1"/>
    </row>
    <row r="271" spans="1:22" ht="15">
      <c r="A271" s="159"/>
      <c r="B271" s="159"/>
      <c r="C271" s="159"/>
      <c r="D271" s="170" t="s">
        <v>382</v>
      </c>
      <c r="E271" s="159"/>
      <c r="F271" s="160">
        <v>188.88299999999998</v>
      </c>
      <c r="G271" s="161"/>
      <c r="H271" s="161"/>
      <c r="I271" s="161"/>
      <c r="J271" s="159"/>
      <c r="K271" s="1"/>
      <c r="L271" s="1"/>
      <c r="M271" s="1"/>
      <c r="N271" s="1"/>
      <c r="O271" s="1"/>
      <c r="P271" s="1"/>
      <c r="Q271" s="1"/>
      <c r="R271" s="1"/>
      <c r="S271" s="1"/>
      <c r="V271" s="1"/>
    </row>
    <row r="272" spans="1:26" ht="15">
      <c r="A272" s="144"/>
      <c r="B272" s="144"/>
      <c r="C272" s="158">
        <v>781</v>
      </c>
      <c r="D272" s="158" t="s">
        <v>83</v>
      </c>
      <c r="E272" s="144"/>
      <c r="F272" s="157"/>
      <c r="G272" s="146">
        <f>ROUND((SUM(L252:L271))/1,2)</f>
        <v>0</v>
      </c>
      <c r="H272" s="146">
        <f>ROUND((SUM(M252:M271))/1,2)</f>
        <v>0</v>
      </c>
      <c r="I272" s="146">
        <f>ROUND((SUM(I252:I271))/1,2)</f>
        <v>0</v>
      </c>
      <c r="J272" s="144"/>
      <c r="K272" s="144"/>
      <c r="L272" s="144">
        <f>ROUND((SUM(L252:L271))/1,2)</f>
        <v>0</v>
      </c>
      <c r="M272" s="144">
        <f>ROUND((SUM(M252:M271))/1,2)</f>
        <v>0</v>
      </c>
      <c r="N272" s="144"/>
      <c r="O272" s="144"/>
      <c r="P272" s="174"/>
      <c r="Q272" s="144"/>
      <c r="R272" s="144"/>
      <c r="S272" s="174">
        <f>ROUND((SUM(S252:S271))/1,2)</f>
        <v>0.66</v>
      </c>
      <c r="T272" s="142"/>
      <c r="U272" s="142"/>
      <c r="V272" s="2">
        <f>ROUND((SUM(V252:V271))/1,2)</f>
        <v>0</v>
      </c>
      <c r="W272" s="142"/>
      <c r="X272" s="142"/>
      <c r="Y272" s="142"/>
      <c r="Z272" s="142"/>
    </row>
    <row r="273" spans="1:22" ht="15">
      <c r="A273" s="1"/>
      <c r="B273" s="1"/>
      <c r="C273" s="1"/>
      <c r="D273" s="1"/>
      <c r="E273" s="1"/>
      <c r="F273" s="153"/>
      <c r="G273" s="139"/>
      <c r="H273" s="139"/>
      <c r="I273" s="139"/>
      <c r="J273" s="1"/>
      <c r="K273" s="1"/>
      <c r="L273" s="1"/>
      <c r="M273" s="1"/>
      <c r="N273" s="1"/>
      <c r="O273" s="1"/>
      <c r="P273" s="1"/>
      <c r="Q273" s="1"/>
      <c r="R273" s="1"/>
      <c r="S273" s="1"/>
      <c r="V273" s="1"/>
    </row>
    <row r="274" spans="1:26" ht="15">
      <c r="A274" s="144"/>
      <c r="B274" s="144"/>
      <c r="C274" s="158">
        <v>783</v>
      </c>
      <c r="D274" s="158" t="s">
        <v>84</v>
      </c>
      <c r="E274" s="144"/>
      <c r="F274" s="157"/>
      <c r="G274" s="145"/>
      <c r="H274" s="145"/>
      <c r="I274" s="145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2"/>
      <c r="U274" s="142"/>
      <c r="V274" s="144"/>
      <c r="W274" s="142"/>
      <c r="X274" s="142"/>
      <c r="Y274" s="142"/>
      <c r="Z274" s="142"/>
    </row>
    <row r="275" spans="1:26" ht="24.75" customHeight="1">
      <c r="A275" s="167">
        <v>84</v>
      </c>
      <c r="B275" s="162" t="s">
        <v>383</v>
      </c>
      <c r="C275" s="168" t="s">
        <v>384</v>
      </c>
      <c r="D275" s="162" t="s">
        <v>385</v>
      </c>
      <c r="E275" s="162" t="s">
        <v>104</v>
      </c>
      <c r="F275" s="163">
        <v>31.2</v>
      </c>
      <c r="G275" s="164">
        <v>0</v>
      </c>
      <c r="H275" s="164">
        <v>0</v>
      </c>
      <c r="I275" s="164">
        <f>ROUND(F275*(G275+H275),2)</f>
        <v>0</v>
      </c>
      <c r="J275" s="162">
        <f>ROUND(F275*(N275),2)</f>
        <v>0</v>
      </c>
      <c r="K275" s="165">
        <f>ROUND(F275*(O275),2)</f>
        <v>0</v>
      </c>
      <c r="L275" s="165">
        <f>ROUND(F275*(G275),2)</f>
        <v>0</v>
      </c>
      <c r="M275" s="165">
        <f>ROUND(F275*(H275),2)</f>
        <v>0</v>
      </c>
      <c r="N275" s="165">
        <v>0</v>
      </c>
      <c r="O275" s="165"/>
      <c r="P275" s="172">
        <v>0.00055</v>
      </c>
      <c r="Q275" s="173"/>
      <c r="R275" s="173">
        <v>0.00055</v>
      </c>
      <c r="S275" s="171">
        <f>ROUND(F275*(P275),3)</f>
        <v>0.017</v>
      </c>
      <c r="T275" s="166"/>
      <c r="U275" s="166"/>
      <c r="V275" s="172"/>
      <c r="Z275">
        <v>0</v>
      </c>
    </row>
    <row r="276" spans="1:22" ht="12" customHeight="1">
      <c r="A276" s="159"/>
      <c r="B276" s="159"/>
      <c r="C276" s="169"/>
      <c r="D276" s="169" t="s">
        <v>476</v>
      </c>
      <c r="E276" s="159"/>
      <c r="F276" s="160"/>
      <c r="G276" s="161"/>
      <c r="H276" s="161"/>
      <c r="I276" s="161"/>
      <c r="J276" s="159"/>
      <c r="K276" s="1"/>
      <c r="L276" s="1"/>
      <c r="M276" s="1"/>
      <c r="N276" s="1"/>
      <c r="O276" s="1"/>
      <c r="P276" s="1"/>
      <c r="Q276" s="1"/>
      <c r="R276" s="1"/>
      <c r="S276" s="1"/>
      <c r="V276" s="1"/>
    </row>
    <row r="277" spans="1:22" ht="15">
      <c r="A277" s="159"/>
      <c r="B277" s="159"/>
      <c r="C277" s="159"/>
      <c r="D277" s="170" t="s">
        <v>386</v>
      </c>
      <c r="E277" s="159"/>
      <c r="F277" s="160">
        <v>31.2</v>
      </c>
      <c r="G277" s="161"/>
      <c r="H277" s="161"/>
      <c r="I277" s="161"/>
      <c r="J277" s="159"/>
      <c r="K277" s="1"/>
      <c r="L277" s="1"/>
      <c r="M277" s="1"/>
      <c r="N277" s="1"/>
      <c r="O277" s="1"/>
      <c r="P277" s="1"/>
      <c r="Q277" s="1"/>
      <c r="R277" s="1"/>
      <c r="S277" s="1"/>
      <c r="V277" s="1"/>
    </row>
    <row r="278" spans="1:26" ht="24.75" customHeight="1">
      <c r="A278" s="167">
        <v>85</v>
      </c>
      <c r="B278" s="162" t="s">
        <v>383</v>
      </c>
      <c r="C278" s="168" t="s">
        <v>387</v>
      </c>
      <c r="D278" s="162" t="s">
        <v>388</v>
      </c>
      <c r="E278" s="162" t="s">
        <v>104</v>
      </c>
      <c r="F278" s="163">
        <v>31.2</v>
      </c>
      <c r="G278" s="164">
        <v>0</v>
      </c>
      <c r="H278" s="164">
        <v>0</v>
      </c>
      <c r="I278" s="164">
        <f>ROUND(F278*(G278+H278),2)</f>
        <v>0</v>
      </c>
      <c r="J278" s="162">
        <f>ROUND(F278*(N278),2)</f>
        <v>0</v>
      </c>
      <c r="K278" s="165">
        <f>ROUND(F278*(O278),2)</f>
        <v>0</v>
      </c>
      <c r="L278" s="165">
        <f>ROUND(F278*(G278),2)</f>
        <v>0</v>
      </c>
      <c r="M278" s="165">
        <f>ROUND(F278*(H278),2)</f>
        <v>0</v>
      </c>
      <c r="N278" s="165">
        <v>0</v>
      </c>
      <c r="O278" s="165"/>
      <c r="P278" s="172">
        <v>0.0002</v>
      </c>
      <c r="Q278" s="173"/>
      <c r="R278" s="173">
        <v>0.0002</v>
      </c>
      <c r="S278" s="171">
        <f>ROUND(F278*(P278),3)</f>
        <v>0.006</v>
      </c>
      <c r="T278" s="166"/>
      <c r="U278" s="166"/>
      <c r="V278" s="172"/>
      <c r="Z278">
        <v>0</v>
      </c>
    </row>
    <row r="279" spans="1:26" ht="24.75" customHeight="1">
      <c r="A279" s="167">
        <v>86</v>
      </c>
      <c r="B279" s="162" t="s">
        <v>389</v>
      </c>
      <c r="C279" s="168" t="s">
        <v>390</v>
      </c>
      <c r="D279" s="162" t="s">
        <v>391</v>
      </c>
      <c r="E279" s="162" t="s">
        <v>104</v>
      </c>
      <c r="F279" s="163">
        <v>31.2</v>
      </c>
      <c r="G279" s="164">
        <v>0</v>
      </c>
      <c r="H279" s="164">
        <v>0</v>
      </c>
      <c r="I279" s="164">
        <f>ROUND(F279*(G279+H279),2)</f>
        <v>0</v>
      </c>
      <c r="J279" s="162">
        <f>ROUND(F279*(N279),2)</f>
        <v>0</v>
      </c>
      <c r="K279" s="165">
        <f>ROUND(F279*(O279),2)</f>
        <v>0</v>
      </c>
      <c r="L279" s="165">
        <f>ROUND(F279*(G279),2)</f>
        <v>0</v>
      </c>
      <c r="M279" s="165">
        <f>ROUND(F279*(H279),2)</f>
        <v>0</v>
      </c>
      <c r="N279" s="165">
        <v>0</v>
      </c>
      <c r="O279" s="165"/>
      <c r="P279" s="172">
        <v>0.00022</v>
      </c>
      <c r="Q279" s="173"/>
      <c r="R279" s="173">
        <v>0.00022</v>
      </c>
      <c r="S279" s="171">
        <f>ROUND(F279*(P279),3)</f>
        <v>0.007</v>
      </c>
      <c r="T279" s="166"/>
      <c r="U279" s="166"/>
      <c r="V279" s="172"/>
      <c r="Z279">
        <v>0</v>
      </c>
    </row>
    <row r="280" spans="1:26" ht="15">
      <c r="A280" s="144"/>
      <c r="B280" s="144"/>
      <c r="C280" s="158">
        <v>783</v>
      </c>
      <c r="D280" s="158" t="s">
        <v>84</v>
      </c>
      <c r="E280" s="144"/>
      <c r="F280" s="157"/>
      <c r="G280" s="146">
        <f>ROUND((SUM(L274:L279))/1,2)</f>
        <v>0</v>
      </c>
      <c r="H280" s="146">
        <f>ROUND((SUM(M274:M279))/1,2)</f>
        <v>0</v>
      </c>
      <c r="I280" s="146">
        <f>ROUND((SUM(I274:I279))/1,2)</f>
        <v>0</v>
      </c>
      <c r="J280" s="144"/>
      <c r="K280" s="144"/>
      <c r="L280" s="144">
        <f>ROUND((SUM(L274:L279))/1,2)</f>
        <v>0</v>
      </c>
      <c r="M280" s="144">
        <f>ROUND((SUM(M274:M279))/1,2)</f>
        <v>0</v>
      </c>
      <c r="N280" s="144"/>
      <c r="O280" s="144"/>
      <c r="P280" s="174"/>
      <c r="Q280" s="144"/>
      <c r="R280" s="144"/>
      <c r="S280" s="174">
        <f>ROUND((SUM(S274:S279))/1,2)</f>
        <v>0.03</v>
      </c>
      <c r="T280" s="142"/>
      <c r="U280" s="142"/>
      <c r="V280" s="2">
        <f>ROUND((SUM(V274:V279))/1,2)</f>
        <v>0</v>
      </c>
      <c r="W280" s="142"/>
      <c r="X280" s="142"/>
      <c r="Y280" s="142"/>
      <c r="Z280" s="142"/>
    </row>
    <row r="281" spans="1:22" ht="15">
      <c r="A281" s="1"/>
      <c r="B281" s="1"/>
      <c r="C281" s="1"/>
      <c r="D281" s="1"/>
      <c r="E281" s="1"/>
      <c r="F281" s="153"/>
      <c r="G281" s="139"/>
      <c r="H281" s="139"/>
      <c r="I281" s="139"/>
      <c r="J281" s="1"/>
      <c r="K281" s="1"/>
      <c r="L281" s="1"/>
      <c r="M281" s="1"/>
      <c r="N281" s="1"/>
      <c r="O281" s="1"/>
      <c r="P281" s="1"/>
      <c r="Q281" s="1"/>
      <c r="R281" s="1"/>
      <c r="S281" s="1"/>
      <c r="V281" s="1"/>
    </row>
    <row r="282" spans="1:26" ht="15">
      <c r="A282" s="144"/>
      <c r="B282" s="144"/>
      <c r="C282" s="158">
        <v>784</v>
      </c>
      <c r="D282" s="158" t="s">
        <v>85</v>
      </c>
      <c r="E282" s="144"/>
      <c r="F282" s="157"/>
      <c r="G282" s="145"/>
      <c r="H282" s="145"/>
      <c r="I282" s="145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2"/>
      <c r="U282" s="142"/>
      <c r="V282" s="144"/>
      <c r="W282" s="142"/>
      <c r="X282" s="142"/>
      <c r="Y282" s="142"/>
      <c r="Z282" s="142"/>
    </row>
    <row r="283" spans="1:26" ht="24.75" customHeight="1">
      <c r="A283" s="167">
        <v>87</v>
      </c>
      <c r="B283" s="162" t="s">
        <v>392</v>
      </c>
      <c r="C283" s="168" t="s">
        <v>393</v>
      </c>
      <c r="D283" s="162" t="s">
        <v>394</v>
      </c>
      <c r="E283" s="162" t="s">
        <v>104</v>
      </c>
      <c r="F283" s="163">
        <v>33.300000000000004</v>
      </c>
      <c r="G283" s="164">
        <v>0</v>
      </c>
      <c r="H283" s="164">
        <v>0</v>
      </c>
      <c r="I283" s="164">
        <f>ROUND(F283*(G283+H283),2)</f>
        <v>0</v>
      </c>
      <c r="J283" s="162">
        <f>ROUND(F283*(N283),2)</f>
        <v>0</v>
      </c>
      <c r="K283" s="165">
        <f>ROUND(F283*(O283),2)</f>
        <v>0</v>
      </c>
      <c r="L283" s="165">
        <f>ROUND(F283*(G283),2)</f>
        <v>0</v>
      </c>
      <c r="M283" s="165">
        <f>ROUND(F283*(H283),2)</f>
        <v>0</v>
      </c>
      <c r="N283" s="165">
        <v>0</v>
      </c>
      <c r="O283" s="165"/>
      <c r="P283" s="172">
        <v>0.0001</v>
      </c>
      <c r="Q283" s="173"/>
      <c r="R283" s="173">
        <v>0.0001</v>
      </c>
      <c r="S283" s="171">
        <f>ROUND(F283*(P283),3)</f>
        <v>0.003</v>
      </c>
      <c r="T283" s="166"/>
      <c r="U283" s="166"/>
      <c r="V283" s="172"/>
      <c r="Z283">
        <v>0</v>
      </c>
    </row>
    <row r="284" spans="1:22" ht="12" customHeight="1">
      <c r="A284" s="159"/>
      <c r="B284" s="159"/>
      <c r="C284" s="169"/>
      <c r="D284" s="169" t="s">
        <v>493</v>
      </c>
      <c r="E284" s="159"/>
      <c r="F284" s="160"/>
      <c r="G284" s="161"/>
      <c r="H284" s="161"/>
      <c r="I284" s="161"/>
      <c r="J284" s="159"/>
      <c r="K284" s="1"/>
      <c r="L284" s="1"/>
      <c r="M284" s="1"/>
      <c r="N284" s="1"/>
      <c r="O284" s="1"/>
      <c r="P284" s="1"/>
      <c r="Q284" s="1"/>
      <c r="R284" s="1"/>
      <c r="S284" s="1"/>
      <c r="V284" s="1"/>
    </row>
    <row r="285" spans="1:22" ht="15">
      <c r="A285" s="159"/>
      <c r="B285" s="159"/>
      <c r="C285" s="159"/>
      <c r="D285" s="170" t="s">
        <v>396</v>
      </c>
      <c r="E285" s="159"/>
      <c r="F285" s="160">
        <v>33.300000000000004</v>
      </c>
      <c r="G285" s="161"/>
      <c r="H285" s="161"/>
      <c r="I285" s="161"/>
      <c r="J285" s="159"/>
      <c r="K285" s="1"/>
      <c r="L285" s="1"/>
      <c r="M285" s="1"/>
      <c r="N285" s="1"/>
      <c r="O285" s="1"/>
      <c r="P285" s="1"/>
      <c r="Q285" s="1"/>
      <c r="R285" s="1"/>
      <c r="S285" s="1"/>
      <c r="V285" s="1"/>
    </row>
    <row r="286" spans="1:26" ht="24.75" customHeight="1">
      <c r="A286" s="167">
        <v>88</v>
      </c>
      <c r="B286" s="162" t="s">
        <v>392</v>
      </c>
      <c r="C286" s="168" t="s">
        <v>404</v>
      </c>
      <c r="D286" s="162" t="s">
        <v>494</v>
      </c>
      <c r="E286" s="162" t="s">
        <v>104</v>
      </c>
      <c r="F286" s="163">
        <v>33.3</v>
      </c>
      <c r="G286" s="164">
        <v>0</v>
      </c>
      <c r="H286" s="164">
        <v>0</v>
      </c>
      <c r="I286" s="164">
        <f>ROUND(F286*(G286+H286),2)</f>
        <v>0</v>
      </c>
      <c r="J286" s="162">
        <f>ROUND(F286*(N286),2)</f>
        <v>0</v>
      </c>
      <c r="K286" s="165">
        <f>ROUND(F286*(O286),2)</f>
        <v>0</v>
      </c>
      <c r="L286" s="165">
        <f>ROUND(F286*(G286),2)</f>
        <v>0</v>
      </c>
      <c r="M286" s="165">
        <f>ROUND(F286*(H286),2)</f>
        <v>0</v>
      </c>
      <c r="N286" s="165">
        <v>0</v>
      </c>
      <c r="O286" s="165"/>
      <c r="P286" s="172">
        <v>0.00018</v>
      </c>
      <c r="Q286" s="173"/>
      <c r="R286" s="173">
        <v>0.00018</v>
      </c>
      <c r="S286" s="171">
        <f>ROUND(F286*(P286),3)</f>
        <v>0.006</v>
      </c>
      <c r="T286" s="166"/>
      <c r="U286" s="166"/>
      <c r="V286" s="172"/>
      <c r="Z286">
        <v>0</v>
      </c>
    </row>
    <row r="287" spans="1:26" ht="15">
      <c r="A287" s="144"/>
      <c r="B287" s="144"/>
      <c r="C287" s="158">
        <v>784</v>
      </c>
      <c r="D287" s="158" t="s">
        <v>85</v>
      </c>
      <c r="E287" s="144"/>
      <c r="F287" s="157"/>
      <c r="G287" s="146">
        <f>ROUND((SUM(L282:L286))/1,2)</f>
        <v>0</v>
      </c>
      <c r="H287" s="146">
        <f>ROUND((SUM(M282:M286))/1,2)</f>
        <v>0</v>
      </c>
      <c r="I287" s="146">
        <f>ROUND((SUM(I282:I286))/1,2)</f>
        <v>0</v>
      </c>
      <c r="J287" s="144"/>
      <c r="K287" s="144"/>
      <c r="L287" s="144">
        <f>ROUND((SUM(L282:L286))/1,2)</f>
        <v>0</v>
      </c>
      <c r="M287" s="144">
        <f>ROUND((SUM(M282:M286))/1,2)</f>
        <v>0</v>
      </c>
      <c r="N287" s="144"/>
      <c r="O287" s="144"/>
      <c r="P287" s="174"/>
      <c r="Q287" s="144"/>
      <c r="R287" s="144"/>
      <c r="S287" s="174">
        <f>ROUND((SUM(S282:S286))/1,2)</f>
        <v>0.01</v>
      </c>
      <c r="T287" s="142"/>
      <c r="U287" s="142"/>
      <c r="V287" s="2">
        <f>ROUND((SUM(V282:V286))/1,2)</f>
        <v>0</v>
      </c>
      <c r="W287" s="142"/>
      <c r="X287" s="142"/>
      <c r="Y287" s="142"/>
      <c r="Z287" s="142"/>
    </row>
    <row r="288" spans="1:22" ht="15">
      <c r="A288" s="1"/>
      <c r="B288" s="1"/>
      <c r="C288" s="1"/>
      <c r="D288" s="1"/>
      <c r="E288" s="1"/>
      <c r="F288" s="153"/>
      <c r="G288" s="139"/>
      <c r="H288" s="139"/>
      <c r="I288" s="139"/>
      <c r="J288" s="1"/>
      <c r="K288" s="1"/>
      <c r="L288" s="1"/>
      <c r="M288" s="1"/>
      <c r="N288" s="1"/>
      <c r="O288" s="1"/>
      <c r="P288" s="1"/>
      <c r="Q288" s="1"/>
      <c r="R288" s="1"/>
      <c r="S288" s="1"/>
      <c r="V288" s="1"/>
    </row>
    <row r="289" spans="1:22" ht="15">
      <c r="A289" s="144"/>
      <c r="B289" s="144"/>
      <c r="C289" s="144"/>
      <c r="D289" s="2" t="s">
        <v>75</v>
      </c>
      <c r="E289" s="144"/>
      <c r="F289" s="157"/>
      <c r="G289" s="146">
        <f>ROUND((SUM(L115:L288))/2,2)</f>
        <v>0</v>
      </c>
      <c r="H289" s="146">
        <f>ROUND((SUM(M115:M288))/2,2)</f>
        <v>0</v>
      </c>
      <c r="I289" s="146">
        <f>ROUND((SUM(I115:I288))/2,2)</f>
        <v>0</v>
      </c>
      <c r="J289" s="145"/>
      <c r="K289" s="144"/>
      <c r="L289" s="145">
        <f>ROUND((SUM(L115:L288))/2,2)</f>
        <v>0</v>
      </c>
      <c r="M289" s="145">
        <f>ROUND((SUM(M115:M288))/2,2)</f>
        <v>0</v>
      </c>
      <c r="N289" s="144"/>
      <c r="O289" s="144"/>
      <c r="P289" s="174"/>
      <c r="Q289" s="144"/>
      <c r="R289" s="144"/>
      <c r="S289" s="174">
        <f>ROUND((SUM(S115:S288))/2,2)</f>
        <v>1.67</v>
      </c>
      <c r="T289" s="142"/>
      <c r="U289" s="142"/>
      <c r="V289" s="2">
        <f>ROUND((SUM(V115:V288))/2,2)</f>
        <v>0.94</v>
      </c>
    </row>
    <row r="290" spans="1:22" ht="15">
      <c r="A290" s="1"/>
      <c r="B290" s="1"/>
      <c r="C290" s="1"/>
      <c r="D290" s="1"/>
      <c r="E290" s="1"/>
      <c r="F290" s="153"/>
      <c r="G290" s="139"/>
      <c r="H290" s="139"/>
      <c r="I290" s="139"/>
      <c r="J290" s="1"/>
      <c r="K290" s="1"/>
      <c r="L290" s="1"/>
      <c r="M290" s="1"/>
      <c r="N290" s="1"/>
      <c r="O290" s="1"/>
      <c r="P290" s="1"/>
      <c r="Q290" s="1"/>
      <c r="R290" s="1"/>
      <c r="S290" s="1"/>
      <c r="V290" s="1"/>
    </row>
    <row r="291" spans="1:26" ht="15">
      <c r="A291" s="144"/>
      <c r="B291" s="144"/>
      <c r="C291" s="144"/>
      <c r="D291" s="2" t="s">
        <v>86</v>
      </c>
      <c r="E291" s="144"/>
      <c r="F291" s="157"/>
      <c r="G291" s="145"/>
      <c r="H291" s="145"/>
      <c r="I291" s="145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2"/>
      <c r="U291" s="142"/>
      <c r="V291" s="144"/>
      <c r="W291" s="142"/>
      <c r="X291" s="142"/>
      <c r="Y291" s="142"/>
      <c r="Z291" s="142"/>
    </row>
    <row r="292" spans="1:26" ht="15">
      <c r="A292" s="144"/>
      <c r="B292" s="144"/>
      <c r="C292" s="158">
        <v>921</v>
      </c>
      <c r="D292" s="158" t="s">
        <v>87</v>
      </c>
      <c r="E292" s="144"/>
      <c r="F292" s="157"/>
      <c r="G292" s="145"/>
      <c r="H292" s="145"/>
      <c r="I292" s="145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2"/>
      <c r="U292" s="142"/>
      <c r="V292" s="144"/>
      <c r="W292" s="142"/>
      <c r="X292" s="142"/>
      <c r="Y292" s="142"/>
      <c r="Z292" s="142"/>
    </row>
    <row r="293" spans="1:26" ht="24.75" customHeight="1">
      <c r="A293" s="167">
        <v>89</v>
      </c>
      <c r="B293" s="162" t="s">
        <v>408</v>
      </c>
      <c r="C293" s="168" t="s">
        <v>409</v>
      </c>
      <c r="D293" s="162" t="s">
        <v>410</v>
      </c>
      <c r="E293" s="162" t="s">
        <v>235</v>
      </c>
      <c r="F293" s="163">
        <v>8</v>
      </c>
      <c r="G293" s="164">
        <v>0</v>
      </c>
      <c r="H293" s="164">
        <v>0</v>
      </c>
      <c r="I293" s="164">
        <f>ROUND(F293*(G293+H293),2)</f>
        <v>0</v>
      </c>
      <c r="J293" s="162">
        <f>ROUND(F293*(N293),2)</f>
        <v>0</v>
      </c>
      <c r="K293" s="165">
        <f>ROUND(F293*(O293),2)</f>
        <v>0</v>
      </c>
      <c r="L293" s="165">
        <f>ROUND(F293*(G293),2)</f>
        <v>0</v>
      </c>
      <c r="M293" s="165">
        <f>ROUND(F293*(H293),2)</f>
        <v>0</v>
      </c>
      <c r="N293" s="165">
        <v>0</v>
      </c>
      <c r="O293" s="165"/>
      <c r="P293" s="173"/>
      <c r="Q293" s="173"/>
      <c r="R293" s="173"/>
      <c r="S293" s="171">
        <f>ROUND(F293*(P293),3)</f>
        <v>0</v>
      </c>
      <c r="T293" s="166"/>
      <c r="U293" s="166"/>
      <c r="V293" s="172"/>
      <c r="Z293">
        <v>0</v>
      </c>
    </row>
    <row r="294" spans="1:26" ht="24.75" customHeight="1">
      <c r="A294" s="167">
        <v>90</v>
      </c>
      <c r="B294" s="162" t="s">
        <v>408</v>
      </c>
      <c r="C294" s="168" t="s">
        <v>411</v>
      </c>
      <c r="D294" s="162" t="s">
        <v>412</v>
      </c>
      <c r="E294" s="162" t="s">
        <v>235</v>
      </c>
      <c r="F294" s="163">
        <v>16</v>
      </c>
      <c r="G294" s="164">
        <v>0</v>
      </c>
      <c r="H294" s="164">
        <v>0</v>
      </c>
      <c r="I294" s="164">
        <f>ROUND(F294*(G294+H294),2)</f>
        <v>0</v>
      </c>
      <c r="J294" s="162">
        <f>ROUND(F294*(N294),2)</f>
        <v>0</v>
      </c>
      <c r="K294" s="165">
        <f>ROUND(F294*(O294),2)</f>
        <v>0</v>
      </c>
      <c r="L294" s="165">
        <f>ROUND(F294*(G294),2)</f>
        <v>0</v>
      </c>
      <c r="M294" s="165">
        <f>ROUND(F294*(H294),2)</f>
        <v>0</v>
      </c>
      <c r="N294" s="165">
        <v>0</v>
      </c>
      <c r="O294" s="165"/>
      <c r="P294" s="173"/>
      <c r="Q294" s="173"/>
      <c r="R294" s="173"/>
      <c r="S294" s="171">
        <f>ROUND(F294*(P294),3)</f>
        <v>0</v>
      </c>
      <c r="T294" s="166"/>
      <c r="U294" s="166"/>
      <c r="V294" s="172"/>
      <c r="Z294">
        <v>0</v>
      </c>
    </row>
    <row r="295" spans="1:26" ht="24.75" customHeight="1">
      <c r="A295" s="167">
        <v>91</v>
      </c>
      <c r="B295" s="162" t="s">
        <v>408</v>
      </c>
      <c r="C295" s="168" t="s">
        <v>413</v>
      </c>
      <c r="D295" s="162" t="s">
        <v>414</v>
      </c>
      <c r="E295" s="162" t="s">
        <v>235</v>
      </c>
      <c r="F295" s="163">
        <v>8</v>
      </c>
      <c r="G295" s="164">
        <v>0</v>
      </c>
      <c r="H295" s="164">
        <v>0</v>
      </c>
      <c r="I295" s="164">
        <f>ROUND(F295*(G295+H295),2)</f>
        <v>0</v>
      </c>
      <c r="J295" s="162">
        <f>ROUND(F295*(N295),2)</f>
        <v>0</v>
      </c>
      <c r="K295" s="165">
        <f>ROUND(F295*(O295),2)</f>
        <v>0</v>
      </c>
      <c r="L295" s="165">
        <f>ROUND(F295*(G295),2)</f>
        <v>0</v>
      </c>
      <c r="M295" s="165">
        <f>ROUND(F295*(H295),2)</f>
        <v>0</v>
      </c>
      <c r="N295" s="165">
        <v>0</v>
      </c>
      <c r="O295" s="165"/>
      <c r="P295" s="173"/>
      <c r="Q295" s="173"/>
      <c r="R295" s="173"/>
      <c r="S295" s="171">
        <f>ROUND(F295*(P295),3)</f>
        <v>0</v>
      </c>
      <c r="T295" s="166"/>
      <c r="U295" s="166"/>
      <c r="V295" s="172"/>
      <c r="Z295">
        <v>0</v>
      </c>
    </row>
    <row r="296" spans="1:22" ht="15">
      <c r="A296" s="144"/>
      <c r="B296" s="144"/>
      <c r="C296" s="158">
        <v>921</v>
      </c>
      <c r="D296" s="158" t="s">
        <v>87</v>
      </c>
      <c r="E296" s="144"/>
      <c r="F296" s="157"/>
      <c r="G296" s="146">
        <f>ROUND((SUM(L292:L295))/1,2)</f>
        <v>0</v>
      </c>
      <c r="H296" s="146">
        <f>ROUND((SUM(M292:M295))/1,2)</f>
        <v>0</v>
      </c>
      <c r="I296" s="146">
        <f>ROUND((SUM(I292:I295))/1,2)</f>
        <v>0</v>
      </c>
      <c r="J296" s="144"/>
      <c r="K296" s="144"/>
      <c r="L296" s="144">
        <f>ROUND((SUM(L292:L295))/1,2)</f>
        <v>0</v>
      </c>
      <c r="M296" s="144">
        <f>ROUND((SUM(M292:M295))/1,2)</f>
        <v>0</v>
      </c>
      <c r="N296" s="144"/>
      <c r="O296" s="144"/>
      <c r="P296" s="174"/>
      <c r="Q296" s="1"/>
      <c r="R296" s="1"/>
      <c r="S296" s="174">
        <f>ROUND((SUM(S292:S295))/1,2)</f>
        <v>0</v>
      </c>
      <c r="T296" s="187"/>
      <c r="U296" s="187"/>
      <c r="V296" s="2">
        <f>ROUND((SUM(V292:V295))/1,2)</f>
        <v>0</v>
      </c>
    </row>
    <row r="297" spans="1:22" ht="15">
      <c r="A297" s="1"/>
      <c r="B297" s="1"/>
      <c r="C297" s="1"/>
      <c r="D297" s="1"/>
      <c r="E297" s="1"/>
      <c r="F297" s="153"/>
      <c r="G297" s="139"/>
      <c r="H297" s="139"/>
      <c r="I297" s="139"/>
      <c r="J297" s="1"/>
      <c r="K297" s="1"/>
      <c r="L297" s="1"/>
      <c r="M297" s="1"/>
      <c r="N297" s="1"/>
      <c r="O297" s="1"/>
      <c r="P297" s="1"/>
      <c r="Q297" s="1"/>
      <c r="R297" s="1"/>
      <c r="S297" s="1"/>
      <c r="V297" s="1"/>
    </row>
    <row r="298" spans="1:22" ht="15">
      <c r="A298" s="144"/>
      <c r="B298" s="144"/>
      <c r="C298" s="144"/>
      <c r="D298" s="2" t="s">
        <v>86</v>
      </c>
      <c r="E298" s="144"/>
      <c r="F298" s="157"/>
      <c r="G298" s="146">
        <f>ROUND((SUM(L291:L297))/2,2)</f>
        <v>0</v>
      </c>
      <c r="H298" s="146">
        <f>ROUND((SUM(M291:M297))/2,2)</f>
        <v>0</v>
      </c>
      <c r="I298" s="146">
        <f>ROUND((SUM(I291:I297))/2,2)</f>
        <v>0</v>
      </c>
      <c r="J298" s="144"/>
      <c r="K298" s="144"/>
      <c r="L298" s="144">
        <f>ROUND((SUM(L291:L297))/2,2)</f>
        <v>0</v>
      </c>
      <c r="M298" s="144">
        <f>ROUND((SUM(M291:M297))/2,2)</f>
        <v>0</v>
      </c>
      <c r="N298" s="144"/>
      <c r="O298" s="144"/>
      <c r="P298" s="174"/>
      <c r="Q298" s="1"/>
      <c r="R298" s="1"/>
      <c r="S298" s="174">
        <f>ROUND((SUM(S291:S297))/2,2)</f>
        <v>0</v>
      </c>
      <c r="V298" s="2">
        <f>ROUND((SUM(V291:V297))/2,2)</f>
        <v>0</v>
      </c>
    </row>
    <row r="299" spans="1:26" ht="15">
      <c r="A299" s="188"/>
      <c r="B299" s="188"/>
      <c r="C299" s="188"/>
      <c r="D299" s="188" t="s">
        <v>88</v>
      </c>
      <c r="E299" s="188"/>
      <c r="F299" s="189"/>
      <c r="G299" s="190">
        <f>ROUND((SUM(L9:L298))/3,2)</f>
        <v>0</v>
      </c>
      <c r="H299" s="190">
        <f>ROUND((SUM(M9:M298))/3,2)</f>
        <v>0</v>
      </c>
      <c r="I299" s="190">
        <f>ROUND((SUM(I9:I298))/3,2)</f>
        <v>0</v>
      </c>
      <c r="J299" s="188"/>
      <c r="K299" s="188">
        <f>ROUND((SUM(K9:K298))/3,2)</f>
        <v>0</v>
      </c>
      <c r="L299" s="188">
        <f>ROUND((SUM(L9:L298))/3,2)</f>
        <v>0</v>
      </c>
      <c r="M299" s="188">
        <f>ROUND((SUM(M9:M298))/3,2)</f>
        <v>0</v>
      </c>
      <c r="N299" s="188"/>
      <c r="O299" s="188"/>
      <c r="P299" s="189"/>
      <c r="Q299" s="188"/>
      <c r="R299" s="188"/>
      <c r="S299" s="189">
        <f>ROUND((SUM(S9:S298))/3,2)</f>
        <v>8.43</v>
      </c>
      <c r="T299" s="191"/>
      <c r="U299" s="191"/>
      <c r="V299" s="188">
        <f>ROUND((SUM(V9:V298))/3,2)</f>
        <v>10.71</v>
      </c>
      <c r="Z299">
        <f>(SUM(Z9:Z298))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75" r:id="rId1"/>
  <headerFooter>
    <oddHeader>&amp;C&amp;B&amp; Rozpočet  Rekonštrukcia sprchových kútov ŠD Ruža / Rekonštrukcia sociálneho zariadenia - 2.np</oddHeader>
    <oddFooter xml:space="preserve">&amp;L&amp;7Spracované systémom Systematic® Kalkulus, tel.: 051 77 10 585&amp;RStrana &amp;P z &amp;N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16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30" t="s">
        <v>17</v>
      </c>
      <c r="C2" s="231"/>
      <c r="D2" s="231"/>
      <c r="E2" s="231"/>
      <c r="F2" s="231"/>
      <c r="G2" s="231"/>
      <c r="H2" s="231"/>
      <c r="I2" s="231"/>
      <c r="J2" s="232"/>
    </row>
    <row r="3" spans="1:10" ht="18" customHeight="1">
      <c r="A3" s="12"/>
      <c r="B3" s="33" t="s">
        <v>495</v>
      </c>
      <c r="C3" s="34"/>
      <c r="D3" s="35"/>
      <c r="E3" s="35"/>
      <c r="F3" s="35"/>
      <c r="G3" s="16"/>
      <c r="H3" s="16"/>
      <c r="I3" s="36" t="s">
        <v>18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20</v>
      </c>
      <c r="J4" s="29"/>
    </row>
    <row r="5" spans="1:10" ht="18" customHeight="1" thickBot="1">
      <c r="A5" s="12"/>
      <c r="B5" s="37" t="s">
        <v>21</v>
      </c>
      <c r="C5" s="19"/>
      <c r="D5" s="16"/>
      <c r="E5" s="16"/>
      <c r="F5" s="38" t="s">
        <v>22</v>
      </c>
      <c r="G5" s="16"/>
      <c r="H5" s="16"/>
      <c r="I5" s="36" t="s">
        <v>23</v>
      </c>
      <c r="J5" s="39" t="s">
        <v>24</v>
      </c>
    </row>
    <row r="6" spans="1:10" ht="24.75" customHeight="1" thickTop="1">
      <c r="A6" s="12"/>
      <c r="B6" s="223" t="s">
        <v>25</v>
      </c>
      <c r="C6" s="224"/>
      <c r="D6" s="224"/>
      <c r="E6" s="224"/>
      <c r="F6" s="224"/>
      <c r="G6" s="224"/>
      <c r="H6" s="224"/>
      <c r="I6" s="224"/>
      <c r="J6" s="225"/>
    </row>
    <row r="7" spans="1:10" ht="18" customHeight="1">
      <c r="A7" s="12"/>
      <c r="B7" s="48" t="s">
        <v>28</v>
      </c>
      <c r="C7" s="41"/>
      <c r="D7" s="17"/>
      <c r="E7" s="17"/>
      <c r="F7" s="17"/>
      <c r="G7" s="49" t="s">
        <v>29</v>
      </c>
      <c r="H7" s="17"/>
      <c r="I7" s="27"/>
      <c r="J7" s="42"/>
    </row>
    <row r="8" spans="1:10" ht="19.5" customHeight="1">
      <c r="A8" s="12"/>
      <c r="B8" s="226" t="s">
        <v>26</v>
      </c>
      <c r="C8" s="227"/>
      <c r="D8" s="227"/>
      <c r="E8" s="227"/>
      <c r="F8" s="227"/>
      <c r="G8" s="227"/>
      <c r="H8" s="227"/>
      <c r="I8" s="227"/>
      <c r="J8" s="228"/>
    </row>
    <row r="9" spans="1:10" ht="18" customHeight="1">
      <c r="A9" s="12"/>
      <c r="B9" s="37" t="s">
        <v>28</v>
      </c>
      <c r="C9" s="19"/>
      <c r="D9" s="16"/>
      <c r="E9" s="16"/>
      <c r="F9" s="16"/>
      <c r="G9" s="38" t="s">
        <v>29</v>
      </c>
      <c r="H9" s="16"/>
      <c r="I9" s="26"/>
      <c r="J9" s="29"/>
    </row>
    <row r="10" spans="1:10" ht="19.5" customHeight="1">
      <c r="A10" s="12"/>
      <c r="B10" s="226" t="s">
        <v>27</v>
      </c>
      <c r="C10" s="227"/>
      <c r="D10" s="227"/>
      <c r="E10" s="227"/>
      <c r="F10" s="227"/>
      <c r="G10" s="227"/>
      <c r="H10" s="227"/>
      <c r="I10" s="227"/>
      <c r="J10" s="228"/>
    </row>
    <row r="11" spans="1:10" ht="18" customHeight="1" thickBot="1">
      <c r="A11" s="12"/>
      <c r="B11" s="37" t="s">
        <v>28</v>
      </c>
      <c r="C11" s="19"/>
      <c r="D11" s="16"/>
      <c r="E11" s="16"/>
      <c r="F11" s="16"/>
      <c r="G11" s="38" t="s">
        <v>29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30</v>
      </c>
      <c r="C15" s="83" t="s">
        <v>6</v>
      </c>
      <c r="D15" s="83" t="s">
        <v>59</v>
      </c>
      <c r="E15" s="84" t="s">
        <v>60</v>
      </c>
      <c r="F15" s="98" t="s">
        <v>61</v>
      </c>
      <c r="G15" s="50" t="s">
        <v>36</v>
      </c>
      <c r="H15" s="53" t="s">
        <v>37</v>
      </c>
      <c r="I15" s="97"/>
      <c r="J15" s="47"/>
    </row>
    <row r="16" spans="1:10" ht="18" customHeight="1">
      <c r="A16" s="12"/>
      <c r="B16" s="85">
        <v>1</v>
      </c>
      <c r="C16" s="86" t="s">
        <v>31</v>
      </c>
      <c r="D16" s="87">
        <f>'Rekap 22554'!B15</f>
        <v>0</v>
      </c>
      <c r="E16" s="88">
        <f>'Rekap 22554'!C15</f>
        <v>0</v>
      </c>
      <c r="F16" s="99">
        <f>'Rekap 22554'!D15</f>
        <v>0</v>
      </c>
      <c r="G16" s="51">
        <v>6</v>
      </c>
      <c r="H16" s="108" t="s">
        <v>38</v>
      </c>
      <c r="I16" s="119"/>
      <c r="J16" s="111">
        <v>0</v>
      </c>
    </row>
    <row r="17" spans="1:10" ht="18" customHeight="1">
      <c r="A17" s="12"/>
      <c r="B17" s="58">
        <v>2</v>
      </c>
      <c r="C17" s="62" t="s">
        <v>32</v>
      </c>
      <c r="D17" s="68">
        <f>'Rekap 22554'!B28</f>
        <v>0</v>
      </c>
      <c r="E17" s="66">
        <f>'Rekap 22554'!C28</f>
        <v>0</v>
      </c>
      <c r="F17" s="71">
        <f>'Rekap 22554'!D28</f>
        <v>0</v>
      </c>
      <c r="G17" s="52">
        <v>7</v>
      </c>
      <c r="H17" s="109" t="s">
        <v>39</v>
      </c>
      <c r="I17" s="119"/>
      <c r="J17" s="112">
        <f>'SO 22554'!Z240</f>
        <v>0</v>
      </c>
    </row>
    <row r="18" spans="1:10" ht="18" customHeight="1">
      <c r="A18" s="12"/>
      <c r="B18" s="59">
        <v>3</v>
      </c>
      <c r="C18" s="63" t="s">
        <v>33</v>
      </c>
      <c r="D18" s="69">
        <f>'Rekap 22554'!B32</f>
        <v>0</v>
      </c>
      <c r="E18" s="67">
        <f>'Rekap 22554'!C32</f>
        <v>0</v>
      </c>
      <c r="F18" s="72">
        <f>'Rekap 22554'!D32</f>
        <v>0</v>
      </c>
      <c r="G18" s="52">
        <v>8</v>
      </c>
      <c r="H18" s="109" t="s">
        <v>40</v>
      </c>
      <c r="I18" s="119"/>
      <c r="J18" s="112">
        <v>0</v>
      </c>
    </row>
    <row r="19" spans="1:10" ht="18" customHeight="1">
      <c r="A19" s="12"/>
      <c r="B19" s="59">
        <v>4</v>
      </c>
      <c r="C19" s="63" t="s">
        <v>34</v>
      </c>
      <c r="D19" s="69"/>
      <c r="E19" s="67"/>
      <c r="F19" s="72"/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35</v>
      </c>
      <c r="D20" s="70"/>
      <c r="E20" s="92"/>
      <c r="F20" s="100">
        <f>SUM(F16:F19)</f>
        <v>0</v>
      </c>
      <c r="G20" s="52">
        <v>10</v>
      </c>
      <c r="H20" s="109" t="s">
        <v>35</v>
      </c>
      <c r="I20" s="121"/>
      <c r="J20" s="91">
        <f>SUM(J16:J19)</f>
        <v>0</v>
      </c>
    </row>
    <row r="21" spans="1:10" ht="18" customHeight="1" thickTop="1">
      <c r="A21" s="12"/>
      <c r="B21" s="56" t="s">
        <v>48</v>
      </c>
      <c r="C21" s="60" t="s">
        <v>49</v>
      </c>
      <c r="D21" s="65"/>
      <c r="E21" s="18"/>
      <c r="F21" s="90"/>
      <c r="G21" s="56" t="s">
        <v>55</v>
      </c>
      <c r="H21" s="53" t="s">
        <v>49</v>
      </c>
      <c r="I21" s="27"/>
      <c r="J21" s="122"/>
    </row>
    <row r="22" spans="1:26" ht="18" customHeight="1">
      <c r="A22" s="12"/>
      <c r="B22" s="51">
        <v>11</v>
      </c>
      <c r="C22" s="54" t="s">
        <v>50</v>
      </c>
      <c r="D22" s="78"/>
      <c r="E22" s="80" t="s">
        <v>53</v>
      </c>
      <c r="F22" s="71">
        <f>((F16*U22*0)+(F17*V22*0)+(F18*W22*0))/100</f>
        <v>0</v>
      </c>
      <c r="G22" s="51">
        <v>16</v>
      </c>
      <c r="H22" s="108" t="s">
        <v>56</v>
      </c>
      <c r="I22" s="120" t="s">
        <v>53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51</v>
      </c>
      <c r="D23" s="57"/>
      <c r="E23" s="80" t="s">
        <v>54</v>
      </c>
      <c r="F23" s="72">
        <f>((F16*U23*0)+(F17*V23*0)+(F18*W23*0))/100</f>
        <v>0</v>
      </c>
      <c r="G23" s="52">
        <v>17</v>
      </c>
      <c r="H23" s="109" t="s">
        <v>57</v>
      </c>
      <c r="I23" s="120" t="s">
        <v>53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52</v>
      </c>
      <c r="D24" s="57"/>
      <c r="E24" s="80" t="s">
        <v>53</v>
      </c>
      <c r="F24" s="72">
        <f>((F16*U24*0)+(F17*V24*0)+(F18*W24*0))/100</f>
        <v>0</v>
      </c>
      <c r="G24" s="52">
        <v>18</v>
      </c>
      <c r="H24" s="109" t="s">
        <v>58</v>
      </c>
      <c r="I24" s="120" t="s">
        <v>54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35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64</v>
      </c>
      <c r="D27" s="126"/>
      <c r="E27" s="94"/>
      <c r="F27" s="28"/>
      <c r="G27" s="102" t="s">
        <v>41</v>
      </c>
      <c r="H27" s="96" t="s">
        <v>42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43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44</v>
      </c>
      <c r="I29" s="115">
        <f>J28-SUM('SO 22554'!K9:'SO 22554'!K239)</f>
        <v>0</v>
      </c>
      <c r="J29" s="111">
        <f>ROUND(((ROUND(I29,2)*20)*1/100),2)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45</v>
      </c>
      <c r="I30" s="80">
        <f>SUM('SO 22554'!K9:'SO 22554'!K239)</f>
        <v>0</v>
      </c>
      <c r="J30" s="112">
        <f>ROUND(((ROUND(I30,2)*0)/100),2)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103">
        <v>24</v>
      </c>
      <c r="H31" s="107" t="s">
        <v>46</v>
      </c>
      <c r="I31" s="106"/>
      <c r="J31" s="123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51" t="s">
        <v>47</v>
      </c>
      <c r="H32" s="110"/>
      <c r="I32" s="116"/>
      <c r="J32" s="113"/>
    </row>
    <row r="33" spans="1:10" ht="18" customHeight="1" thickTop="1">
      <c r="A33" s="12"/>
      <c r="B33" s="93"/>
      <c r="C33" s="94"/>
      <c r="D33" s="131" t="s">
        <v>62</v>
      </c>
      <c r="E33" s="77"/>
      <c r="F33" s="95"/>
      <c r="G33" s="104">
        <v>26</v>
      </c>
      <c r="H33" s="132" t="s">
        <v>63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7" sqref="A7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34.5" customHeight="1">
      <c r="A1" s="233" t="s">
        <v>25</v>
      </c>
      <c r="B1" s="234"/>
      <c r="C1" s="234"/>
      <c r="D1" s="235"/>
      <c r="E1" s="136" t="s">
        <v>22</v>
      </c>
      <c r="F1" s="135"/>
      <c r="W1">
        <v>30.126</v>
      </c>
    </row>
    <row r="2" spans="1:6" ht="19.5" customHeight="1">
      <c r="A2" s="233" t="s">
        <v>26</v>
      </c>
      <c r="B2" s="234"/>
      <c r="C2" s="234"/>
      <c r="D2" s="235"/>
      <c r="E2" s="136" t="s">
        <v>20</v>
      </c>
      <c r="F2" s="135"/>
    </row>
    <row r="3" spans="1:6" ht="19.5" customHeight="1">
      <c r="A3" s="233" t="s">
        <v>27</v>
      </c>
      <c r="B3" s="234"/>
      <c r="C3" s="234"/>
      <c r="D3" s="235"/>
      <c r="E3" s="136" t="s">
        <v>68</v>
      </c>
      <c r="F3" s="135"/>
    </row>
    <row r="4" spans="1:6" ht="15">
      <c r="A4" s="137" t="s">
        <v>17</v>
      </c>
      <c r="B4" s="134"/>
      <c r="C4" s="134"/>
      <c r="D4" s="134"/>
      <c r="E4" s="134"/>
      <c r="F4" s="134"/>
    </row>
    <row r="5" spans="1:6" ht="15">
      <c r="A5" s="137" t="s">
        <v>495</v>
      </c>
      <c r="B5" s="134"/>
      <c r="C5" s="134"/>
      <c r="D5" s="134"/>
      <c r="E5" s="134"/>
      <c r="F5" s="134"/>
    </row>
    <row r="6" spans="1:6" ht="15">
      <c r="A6" s="134"/>
      <c r="B6" s="134"/>
      <c r="C6" s="134"/>
      <c r="D6" s="134"/>
      <c r="E6" s="134"/>
      <c r="F6" s="134"/>
    </row>
    <row r="7" spans="1:6" ht="15">
      <c r="A7" s="219"/>
      <c r="B7" s="134"/>
      <c r="C7" s="134"/>
      <c r="D7" s="134"/>
      <c r="E7" s="134"/>
      <c r="F7" s="134"/>
    </row>
    <row r="8" spans="1:6" ht="15">
      <c r="A8" s="206" t="s">
        <v>69</v>
      </c>
      <c r="B8" s="207"/>
      <c r="C8" s="207"/>
      <c r="D8" s="207"/>
      <c r="E8" s="207"/>
      <c r="F8" s="207"/>
    </row>
    <row r="9" spans="1:6" ht="15">
      <c r="A9" s="208" t="s">
        <v>65</v>
      </c>
      <c r="B9" s="208" t="s">
        <v>59</v>
      </c>
      <c r="C9" s="208" t="s">
        <v>60</v>
      </c>
      <c r="D9" s="208" t="s">
        <v>35</v>
      </c>
      <c r="E9" s="208" t="s">
        <v>66</v>
      </c>
      <c r="F9" s="208" t="s">
        <v>67</v>
      </c>
    </row>
    <row r="10" spans="1:26" ht="15">
      <c r="A10" s="209" t="s">
        <v>70</v>
      </c>
      <c r="B10" s="210"/>
      <c r="C10" s="211"/>
      <c r="D10" s="211"/>
      <c r="E10" s="212"/>
      <c r="F10" s="21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15">
      <c r="A11" s="213" t="s">
        <v>71</v>
      </c>
      <c r="B11" s="211">
        <f>'SO 22554'!L14</f>
        <v>0</v>
      </c>
      <c r="C11" s="211">
        <f>'SO 22554'!M14</f>
        <v>0</v>
      </c>
      <c r="D11" s="211">
        <f>'SO 22554'!I14</f>
        <v>0</v>
      </c>
      <c r="E11" s="212">
        <f>'SO 22554'!S14</f>
        <v>0.08</v>
      </c>
      <c r="F11" s="212">
        <f>'SO 22554'!V14</f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5">
      <c r="A12" s="213" t="s">
        <v>72</v>
      </c>
      <c r="B12" s="211">
        <f>'SO 22554'!L49</f>
        <v>0</v>
      </c>
      <c r="C12" s="211">
        <f>'SO 22554'!M49</f>
        <v>0</v>
      </c>
      <c r="D12" s="211">
        <f>'SO 22554'!I49</f>
        <v>0</v>
      </c>
      <c r="E12" s="212">
        <f>'SO 22554'!S49</f>
        <v>1.92</v>
      </c>
      <c r="F12" s="212">
        <f>'SO 22554'!V49</f>
        <v>0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5">
      <c r="A13" s="213" t="s">
        <v>73</v>
      </c>
      <c r="B13" s="211">
        <f>'SO 22554'!L76</f>
        <v>0</v>
      </c>
      <c r="C13" s="211">
        <f>'SO 22554'!M76</f>
        <v>0</v>
      </c>
      <c r="D13" s="211">
        <f>'SO 22554'!I76</f>
        <v>0</v>
      </c>
      <c r="E13" s="212">
        <f>'SO 22554'!S76</f>
        <v>0.01</v>
      </c>
      <c r="F13" s="212">
        <f>'SO 22554'!V76</f>
        <v>2.46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5">
      <c r="A14" s="213" t="s">
        <v>74</v>
      </c>
      <c r="B14" s="211">
        <f>'SO 22554'!L80</f>
        <v>0</v>
      </c>
      <c r="C14" s="211">
        <f>'SO 22554'!M80</f>
        <v>0</v>
      </c>
      <c r="D14" s="211">
        <f>'SO 22554'!I80</f>
        <v>0</v>
      </c>
      <c r="E14" s="212">
        <f>'SO 22554'!S80</f>
        <v>0</v>
      </c>
      <c r="F14" s="212">
        <f>'SO 22554'!V80</f>
        <v>0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15">
      <c r="A15" s="209" t="s">
        <v>70</v>
      </c>
      <c r="B15" s="210">
        <f>'SO 22554'!L82</f>
        <v>0</v>
      </c>
      <c r="C15" s="210">
        <f>'SO 22554'!M82</f>
        <v>0</v>
      </c>
      <c r="D15" s="210">
        <f>'SO 22554'!I82</f>
        <v>0</v>
      </c>
      <c r="E15" s="214">
        <f>'SO 22554'!S82</f>
        <v>2.01</v>
      </c>
      <c r="F15" s="214">
        <f>'SO 22554'!V82</f>
        <v>2.46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6" ht="15">
      <c r="A16" s="215"/>
      <c r="B16" s="216"/>
      <c r="C16" s="216"/>
      <c r="D16" s="216"/>
      <c r="E16" s="217"/>
      <c r="F16" s="217"/>
    </row>
    <row r="17" spans="1:26" ht="15">
      <c r="A17" s="209" t="s">
        <v>75</v>
      </c>
      <c r="B17" s="210"/>
      <c r="C17" s="211"/>
      <c r="D17" s="211"/>
      <c r="E17" s="212"/>
      <c r="F17" s="21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15">
      <c r="A18" s="213" t="s">
        <v>76</v>
      </c>
      <c r="B18" s="211">
        <f>'SO 22554'!L101</f>
        <v>0</v>
      </c>
      <c r="C18" s="211">
        <f>'SO 22554'!M101</f>
        <v>0</v>
      </c>
      <c r="D18" s="211">
        <f>'SO 22554'!I101</f>
        <v>0</v>
      </c>
      <c r="E18" s="212">
        <f>'SO 22554'!S101</f>
        <v>0.01</v>
      </c>
      <c r="F18" s="212">
        <f>'SO 22554'!V101</f>
        <v>0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15">
      <c r="A19" s="213" t="s">
        <v>77</v>
      </c>
      <c r="B19" s="211">
        <f>'SO 22554'!L111</f>
        <v>0</v>
      </c>
      <c r="C19" s="211">
        <f>'SO 22554'!M111</f>
        <v>0</v>
      </c>
      <c r="D19" s="211">
        <f>'SO 22554'!I111</f>
        <v>0</v>
      </c>
      <c r="E19" s="212">
        <f>'SO 22554'!S111</f>
        <v>0</v>
      </c>
      <c r="F19" s="212">
        <f>'SO 22554'!V111</f>
        <v>0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15">
      <c r="A20" s="213" t="s">
        <v>78</v>
      </c>
      <c r="B20" s="211">
        <f>'SO 22554'!L124</f>
        <v>0</v>
      </c>
      <c r="C20" s="211">
        <f>'SO 22554'!M124</f>
        <v>0</v>
      </c>
      <c r="D20" s="211">
        <f>'SO 22554'!I124</f>
        <v>0</v>
      </c>
      <c r="E20" s="212">
        <f>'SO 22554'!S124</f>
        <v>0.01</v>
      </c>
      <c r="F20" s="212">
        <f>'SO 22554'!V124</f>
        <v>0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15">
      <c r="A21" s="213" t="s">
        <v>79</v>
      </c>
      <c r="B21" s="211">
        <f>'SO 22554'!L130</f>
        <v>0</v>
      </c>
      <c r="C21" s="211">
        <f>'SO 22554'!M130</f>
        <v>0</v>
      </c>
      <c r="D21" s="211">
        <f>'SO 22554'!I130</f>
        <v>0</v>
      </c>
      <c r="E21" s="212">
        <f>'SO 22554'!S130</f>
        <v>0</v>
      </c>
      <c r="F21" s="212">
        <f>'SO 22554'!V130</f>
        <v>0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15">
      <c r="A22" s="213" t="s">
        <v>80</v>
      </c>
      <c r="B22" s="211">
        <f>'SO 22554'!L157</f>
        <v>0</v>
      </c>
      <c r="C22" s="211">
        <f>'SO 22554'!M157</f>
        <v>0</v>
      </c>
      <c r="D22" s="211">
        <f>'SO 22554'!I157</f>
        <v>0</v>
      </c>
      <c r="E22" s="212">
        <f>'SO 22554'!S157</f>
        <v>0.03</v>
      </c>
      <c r="F22" s="212">
        <f>'SO 22554'!V157</f>
        <v>0.19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15">
      <c r="A23" s="213" t="s">
        <v>81</v>
      </c>
      <c r="B23" s="211">
        <f>'SO 22554'!L169</f>
        <v>0</v>
      </c>
      <c r="C23" s="211">
        <f>'SO 22554'!M169</f>
        <v>0</v>
      </c>
      <c r="D23" s="211">
        <f>'SO 22554'!I169</f>
        <v>0</v>
      </c>
      <c r="E23" s="212">
        <f>'SO 22554'!S169</f>
        <v>0</v>
      </c>
      <c r="F23" s="212">
        <f>'SO 22554'!V169</f>
        <v>0.05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15">
      <c r="A24" s="213" t="s">
        <v>82</v>
      </c>
      <c r="B24" s="211">
        <f>'SO 22554'!L195</f>
        <v>0</v>
      </c>
      <c r="C24" s="211">
        <f>'SO 22554'!M195</f>
        <v>0</v>
      </c>
      <c r="D24" s="211">
        <f>'SO 22554'!I195</f>
        <v>0</v>
      </c>
      <c r="E24" s="212">
        <f>'SO 22554'!S195</f>
        <v>0.2</v>
      </c>
      <c r="F24" s="212">
        <f>'SO 22554'!V195</f>
        <v>0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15">
      <c r="A25" s="213" t="s">
        <v>83</v>
      </c>
      <c r="B25" s="211">
        <f>'SO 22554'!L213</f>
        <v>0</v>
      </c>
      <c r="C25" s="211">
        <f>'SO 22554'!M213</f>
        <v>0</v>
      </c>
      <c r="D25" s="211">
        <f>'SO 22554'!I213</f>
        <v>0</v>
      </c>
      <c r="E25" s="212">
        <f>'SO 22554'!S213</f>
        <v>0.17</v>
      </c>
      <c r="F25" s="212">
        <f>'SO 22554'!V213</f>
        <v>0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15">
      <c r="A26" s="213" t="s">
        <v>84</v>
      </c>
      <c r="B26" s="211">
        <f>'SO 22554'!L221</f>
        <v>0</v>
      </c>
      <c r="C26" s="211">
        <f>'SO 22554'!M221</f>
        <v>0</v>
      </c>
      <c r="D26" s="211">
        <f>'SO 22554'!I221</f>
        <v>0</v>
      </c>
      <c r="E26" s="212">
        <f>'SO 22554'!S221</f>
        <v>0.01</v>
      </c>
      <c r="F26" s="212">
        <f>'SO 22554'!V221</f>
        <v>0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15">
      <c r="A27" s="213" t="s">
        <v>85</v>
      </c>
      <c r="B27" s="211">
        <f>'SO 22554'!L228</f>
        <v>0</v>
      </c>
      <c r="C27" s="211">
        <f>'SO 22554'!M228</f>
        <v>0</v>
      </c>
      <c r="D27" s="211">
        <f>'SO 22554'!I228</f>
        <v>0</v>
      </c>
      <c r="E27" s="212">
        <f>'SO 22554'!S228</f>
        <v>0.01</v>
      </c>
      <c r="F27" s="212">
        <f>'SO 22554'!V228</f>
        <v>0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15">
      <c r="A28" s="209" t="s">
        <v>75</v>
      </c>
      <c r="B28" s="210">
        <f>'SO 22554'!L230</f>
        <v>0</v>
      </c>
      <c r="C28" s="210">
        <f>'SO 22554'!M230</f>
        <v>0</v>
      </c>
      <c r="D28" s="210">
        <f>'SO 22554'!I230</f>
        <v>0</v>
      </c>
      <c r="E28" s="214">
        <f>'SO 22554'!S230</f>
        <v>0.44</v>
      </c>
      <c r="F28" s="214">
        <f>'SO 22554'!V230</f>
        <v>0.24</v>
      </c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6" ht="15">
      <c r="A29" s="215"/>
      <c r="B29" s="216"/>
      <c r="C29" s="216"/>
      <c r="D29" s="216"/>
      <c r="E29" s="217"/>
      <c r="F29" s="217"/>
    </row>
    <row r="30" spans="1:26" ht="15">
      <c r="A30" s="209" t="s">
        <v>86</v>
      </c>
      <c r="B30" s="210"/>
      <c r="C30" s="211"/>
      <c r="D30" s="211"/>
      <c r="E30" s="212"/>
      <c r="F30" s="21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15">
      <c r="A31" s="213" t="s">
        <v>87</v>
      </c>
      <c r="B31" s="211">
        <f>'SO 22554'!L237</f>
        <v>0</v>
      </c>
      <c r="C31" s="211">
        <f>'SO 22554'!M237</f>
        <v>0</v>
      </c>
      <c r="D31" s="211">
        <f>'SO 22554'!I237</f>
        <v>0</v>
      </c>
      <c r="E31" s="212">
        <f>'SO 22554'!S237</f>
        <v>0</v>
      </c>
      <c r="F31" s="212">
        <f>'SO 22554'!V237</f>
        <v>0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ht="15">
      <c r="A32" s="209" t="s">
        <v>86</v>
      </c>
      <c r="B32" s="210">
        <f>'SO 22554'!L239</f>
        <v>0</v>
      </c>
      <c r="C32" s="210">
        <f>'SO 22554'!M239</f>
        <v>0</v>
      </c>
      <c r="D32" s="210">
        <f>'SO 22554'!I239</f>
        <v>0</v>
      </c>
      <c r="E32" s="214">
        <f>'SO 22554'!S239</f>
        <v>0</v>
      </c>
      <c r="F32" s="214">
        <f>'SO 22554'!V239</f>
        <v>0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6" ht="15">
      <c r="A33" s="215"/>
      <c r="B33" s="216"/>
      <c r="C33" s="216"/>
      <c r="D33" s="216"/>
      <c r="E33" s="217"/>
      <c r="F33" s="217"/>
    </row>
    <row r="34" spans="1:26" ht="15">
      <c r="A34" s="2" t="s">
        <v>88</v>
      </c>
      <c r="B34" s="146">
        <f>'SO 22554'!L240</f>
        <v>0</v>
      </c>
      <c r="C34" s="146">
        <f>'SO 22554'!M240</f>
        <v>0</v>
      </c>
      <c r="D34" s="146">
        <f>'SO 22554'!I240</f>
        <v>0</v>
      </c>
      <c r="E34" s="147">
        <f>'SO 22554'!S240</f>
        <v>2.45</v>
      </c>
      <c r="F34" s="147">
        <f>'SO 22554'!V240</f>
        <v>2.7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6" ht="15">
      <c r="A35" s="1"/>
      <c r="B35" s="139"/>
      <c r="C35" s="139"/>
      <c r="D35" s="139"/>
      <c r="E35" s="138"/>
      <c r="F35" s="138"/>
    </row>
    <row r="36" spans="1:6" ht="15">
      <c r="A36" s="1"/>
      <c r="B36" s="139"/>
      <c r="C36" s="139"/>
      <c r="D36" s="139"/>
      <c r="E36" s="138"/>
      <c r="F36" s="138"/>
    </row>
    <row r="37" spans="1:6" ht="15">
      <c r="A37" s="1"/>
      <c r="B37" s="139"/>
      <c r="C37" s="139"/>
      <c r="D37" s="139"/>
      <c r="E37" s="138"/>
      <c r="F37" s="138"/>
    </row>
    <row r="38" spans="1:6" ht="15">
      <c r="A38" s="1"/>
      <c r="B38" s="139"/>
      <c r="C38" s="139"/>
      <c r="D38" s="139"/>
      <c r="E38" s="138"/>
      <c r="F38" s="138"/>
    </row>
    <row r="39" spans="1:6" ht="15">
      <c r="A39" s="1"/>
      <c r="B39" s="139"/>
      <c r="C39" s="139"/>
      <c r="D39" s="139"/>
      <c r="E39" s="138"/>
      <c r="F39" s="138"/>
    </row>
    <row r="40" spans="1:6" ht="15">
      <c r="A40" s="1"/>
      <c r="B40" s="139"/>
      <c r="C40" s="139"/>
      <c r="D40" s="139"/>
      <c r="E40" s="138"/>
      <c r="F40" s="138"/>
    </row>
    <row r="41" spans="1:6" ht="15">
      <c r="A41" s="1"/>
      <c r="B41" s="139"/>
      <c r="C41" s="139"/>
      <c r="D41" s="139"/>
      <c r="E41" s="138"/>
      <c r="F41" s="138"/>
    </row>
    <row r="42" spans="1:6" ht="15">
      <c r="A42" s="1"/>
      <c r="B42" s="139"/>
      <c r="C42" s="139"/>
      <c r="D42" s="139"/>
      <c r="E42" s="138"/>
      <c r="F42" s="138"/>
    </row>
    <row r="43" spans="1:6" ht="15">
      <c r="A43" s="1"/>
      <c r="B43" s="139"/>
      <c r="C43" s="139"/>
      <c r="D43" s="139"/>
      <c r="E43" s="138"/>
      <c r="F43" s="138"/>
    </row>
    <row r="44" spans="1:6" ht="15">
      <c r="A44" s="1"/>
      <c r="B44" s="139"/>
      <c r="C44" s="139"/>
      <c r="D44" s="139"/>
      <c r="E44" s="138"/>
      <c r="F44" s="138"/>
    </row>
    <row r="45" spans="1:6" ht="15">
      <c r="A45" s="1"/>
      <c r="B45" s="139"/>
      <c r="C45" s="139"/>
      <c r="D45" s="139"/>
      <c r="E45" s="138"/>
      <c r="F45" s="138"/>
    </row>
    <row r="46" spans="1:6" ht="15">
      <c r="A46" s="1"/>
      <c r="B46" s="139"/>
      <c r="C46" s="139"/>
      <c r="D46" s="139"/>
      <c r="E46" s="138"/>
      <c r="F46" s="138"/>
    </row>
    <row r="47" spans="1:6" ht="15">
      <c r="A47" s="1"/>
      <c r="B47" s="139"/>
      <c r="C47" s="139"/>
      <c r="D47" s="139"/>
      <c r="E47" s="138"/>
      <c r="F47" s="138"/>
    </row>
    <row r="48" spans="1:6" ht="15">
      <c r="A48" s="1"/>
      <c r="B48" s="139"/>
      <c r="C48" s="139"/>
      <c r="D48" s="139"/>
      <c r="E48" s="138"/>
      <c r="F48" s="138"/>
    </row>
    <row r="49" spans="1:6" ht="15">
      <c r="A49" s="1"/>
      <c r="B49" s="139"/>
      <c r="C49" s="139"/>
      <c r="D49" s="139"/>
      <c r="E49" s="138"/>
      <c r="F49" s="138"/>
    </row>
    <row r="50" spans="1:6" ht="15">
      <c r="A50" s="1"/>
      <c r="B50" s="139"/>
      <c r="C50" s="139"/>
      <c r="D50" s="139"/>
      <c r="E50" s="138"/>
      <c r="F50" s="138"/>
    </row>
    <row r="51" spans="1:6" ht="15">
      <c r="A51" s="1"/>
      <c r="B51" s="139"/>
      <c r="C51" s="139"/>
      <c r="D51" s="139"/>
      <c r="E51" s="138"/>
      <c r="F51" s="138"/>
    </row>
    <row r="52" spans="1:6" ht="15">
      <c r="A52" s="1"/>
      <c r="B52" s="139"/>
      <c r="C52" s="139"/>
      <c r="D52" s="139"/>
      <c r="E52" s="138"/>
      <c r="F52" s="138"/>
    </row>
    <row r="53" spans="1:6" ht="15">
      <c r="A53" s="1"/>
      <c r="B53" s="139"/>
      <c r="C53" s="139"/>
      <c r="D53" s="139"/>
      <c r="E53" s="138"/>
      <c r="F53" s="138"/>
    </row>
    <row r="54" spans="1:6" ht="15">
      <c r="A54" s="1"/>
      <c r="B54" s="139"/>
      <c r="C54" s="139"/>
      <c r="D54" s="139"/>
      <c r="E54" s="138"/>
      <c r="F54" s="138"/>
    </row>
    <row r="55" spans="1:6" ht="15">
      <c r="A55" s="1"/>
      <c r="B55" s="139"/>
      <c r="C55" s="139"/>
      <c r="D55" s="139"/>
      <c r="E55" s="138"/>
      <c r="F55" s="138"/>
    </row>
    <row r="56" spans="1:6" ht="15">
      <c r="A56" s="1"/>
      <c r="B56" s="139"/>
      <c r="C56" s="139"/>
      <c r="D56" s="139"/>
      <c r="E56" s="138"/>
      <c r="F56" s="138"/>
    </row>
    <row r="57" spans="1:6" ht="15">
      <c r="A57" s="1"/>
      <c r="B57" s="139"/>
      <c r="C57" s="139"/>
      <c r="D57" s="139"/>
      <c r="E57" s="138"/>
      <c r="F57" s="138"/>
    </row>
    <row r="58" spans="1:6" ht="15">
      <c r="A58" s="1"/>
      <c r="B58" s="139"/>
      <c r="C58" s="139"/>
      <c r="D58" s="139"/>
      <c r="E58" s="138"/>
      <c r="F58" s="138"/>
    </row>
    <row r="59" spans="1:6" ht="15">
      <c r="A59" s="1"/>
      <c r="B59" s="139"/>
      <c r="C59" s="139"/>
      <c r="D59" s="139"/>
      <c r="E59" s="138"/>
      <c r="F59" s="138"/>
    </row>
    <row r="60" spans="1:6" ht="15">
      <c r="A60" s="1"/>
      <c r="B60" s="139"/>
      <c r="C60" s="139"/>
      <c r="D60" s="139"/>
      <c r="E60" s="138"/>
      <c r="F60" s="138"/>
    </row>
    <row r="61" spans="1:6" ht="15">
      <c r="A61" s="1"/>
      <c r="B61" s="139"/>
      <c r="C61" s="139"/>
      <c r="D61" s="139"/>
      <c r="E61" s="138"/>
      <c r="F61" s="138"/>
    </row>
    <row r="62" spans="1:6" ht="15">
      <c r="A62" s="1"/>
      <c r="B62" s="139"/>
      <c r="C62" s="139"/>
      <c r="D62" s="139"/>
      <c r="E62" s="138"/>
      <c r="F62" s="138"/>
    </row>
    <row r="63" spans="1:6" ht="15">
      <c r="A63" s="1"/>
      <c r="B63" s="139"/>
      <c r="C63" s="139"/>
      <c r="D63" s="139"/>
      <c r="E63" s="138"/>
      <c r="F63" s="138"/>
    </row>
    <row r="64" spans="1:6" ht="15">
      <c r="A64" s="1"/>
      <c r="B64" s="139"/>
      <c r="C64" s="139"/>
      <c r="D64" s="139"/>
      <c r="E64" s="138"/>
      <c r="F64" s="138"/>
    </row>
    <row r="65" spans="1:6" ht="15">
      <c r="A65" s="1"/>
      <c r="B65" s="139"/>
      <c r="C65" s="139"/>
      <c r="D65" s="139"/>
      <c r="E65" s="138"/>
      <c r="F65" s="138"/>
    </row>
    <row r="66" spans="1:6" ht="15">
      <c r="A66" s="1"/>
      <c r="B66" s="139"/>
      <c r="C66" s="139"/>
      <c r="D66" s="139"/>
      <c r="E66" s="138"/>
      <c r="F66" s="138"/>
    </row>
    <row r="67" spans="1:6" ht="15">
      <c r="A67" s="1"/>
      <c r="B67" s="139"/>
      <c r="C67" s="139"/>
      <c r="D67" s="139"/>
      <c r="E67" s="138"/>
      <c r="F67" s="138"/>
    </row>
    <row r="68" spans="1:6" ht="15">
      <c r="A68" s="1"/>
      <c r="B68" s="139"/>
      <c r="C68" s="139"/>
      <c r="D68" s="139"/>
      <c r="E68" s="138"/>
      <c r="F68" s="138"/>
    </row>
    <row r="69" spans="1:6" ht="15">
      <c r="A69" s="1"/>
      <c r="B69" s="139"/>
      <c r="C69" s="139"/>
      <c r="D69" s="139"/>
      <c r="E69" s="138"/>
      <c r="F69" s="138"/>
    </row>
    <row r="70" spans="1:6" ht="15">
      <c r="A70" s="1"/>
      <c r="B70" s="139"/>
      <c r="C70" s="139"/>
      <c r="D70" s="139"/>
      <c r="E70" s="138"/>
      <c r="F70" s="138"/>
    </row>
    <row r="71" spans="1:6" ht="15">
      <c r="A71" s="1"/>
      <c r="B71" s="139"/>
      <c r="C71" s="139"/>
      <c r="D71" s="139"/>
      <c r="E71" s="138"/>
      <c r="F71" s="138"/>
    </row>
    <row r="72" spans="1:6" ht="15">
      <c r="A72" s="1"/>
      <c r="B72" s="139"/>
      <c r="C72" s="139"/>
      <c r="D72" s="139"/>
      <c r="E72" s="138"/>
      <c r="F72" s="138"/>
    </row>
    <row r="73" spans="1:6" ht="15">
      <c r="A73" s="1"/>
      <c r="B73" s="139"/>
      <c r="C73" s="139"/>
      <c r="D73" s="139"/>
      <c r="E73" s="138"/>
      <c r="F73" s="138"/>
    </row>
    <row r="74" spans="1:6" ht="15">
      <c r="A74" s="1"/>
      <c r="B74" s="139"/>
      <c r="C74" s="139"/>
      <c r="D74" s="139"/>
      <c r="E74" s="138"/>
      <c r="F74" s="138"/>
    </row>
    <row r="75" spans="1:6" ht="15">
      <c r="A75" s="1"/>
      <c r="B75" s="139"/>
      <c r="C75" s="139"/>
      <c r="D75" s="139"/>
      <c r="E75" s="138"/>
      <c r="F75" s="138"/>
    </row>
    <row r="76" spans="1:6" ht="15">
      <c r="A76" s="1"/>
      <c r="B76" s="139"/>
      <c r="C76" s="139"/>
      <c r="D76" s="139"/>
      <c r="E76" s="138"/>
      <c r="F76" s="138"/>
    </row>
    <row r="77" spans="1:6" ht="15">
      <c r="A77" s="1"/>
      <c r="B77" s="139"/>
      <c r="C77" s="139"/>
      <c r="D77" s="139"/>
      <c r="E77" s="138"/>
      <c r="F77" s="138"/>
    </row>
    <row r="78" spans="1:6" ht="15">
      <c r="A78" s="1"/>
      <c r="B78" s="139"/>
      <c r="C78" s="139"/>
      <c r="D78" s="139"/>
      <c r="E78" s="138"/>
      <c r="F78" s="138"/>
    </row>
    <row r="79" spans="1:6" ht="15">
      <c r="A79" s="1"/>
      <c r="B79" s="139"/>
      <c r="C79" s="139"/>
      <c r="D79" s="139"/>
      <c r="E79" s="138"/>
      <c r="F79" s="138"/>
    </row>
    <row r="80" spans="1:6" ht="15">
      <c r="A80" s="1"/>
      <c r="B80" s="139"/>
      <c r="C80" s="139"/>
      <c r="D80" s="139"/>
      <c r="E80" s="138"/>
      <c r="F80" s="138"/>
    </row>
    <row r="81" spans="1:6" ht="15">
      <c r="A81" s="1"/>
      <c r="B81" s="139"/>
      <c r="C81" s="139"/>
      <c r="D81" s="139"/>
      <c r="E81" s="138"/>
      <c r="F81" s="138"/>
    </row>
    <row r="82" spans="1:6" ht="15">
      <c r="A82" s="1"/>
      <c r="B82" s="139"/>
      <c r="C82" s="139"/>
      <c r="D82" s="139"/>
      <c r="E82" s="138"/>
      <c r="F82" s="138"/>
    </row>
    <row r="83" spans="1:6" ht="15">
      <c r="A83" s="1"/>
      <c r="B83" s="139"/>
      <c r="C83" s="139"/>
      <c r="D83" s="139"/>
      <c r="E83" s="138"/>
      <c r="F83" s="138"/>
    </row>
    <row r="84" spans="1:6" ht="15">
      <c r="A84" s="1"/>
      <c r="B84" s="139"/>
      <c r="C84" s="139"/>
      <c r="D84" s="139"/>
      <c r="E84" s="138"/>
      <c r="F84" s="138"/>
    </row>
    <row r="85" spans="1:6" ht="15">
      <c r="A85" s="1"/>
      <c r="B85" s="139"/>
      <c r="C85" s="139"/>
      <c r="D85" s="139"/>
      <c r="E85" s="138"/>
      <c r="F85" s="138"/>
    </row>
    <row r="86" spans="1:6" ht="15">
      <c r="A86" s="1"/>
      <c r="B86" s="139"/>
      <c r="C86" s="139"/>
      <c r="D86" s="139"/>
      <c r="E86" s="138"/>
      <c r="F86" s="138"/>
    </row>
    <row r="87" spans="1:6" ht="15">
      <c r="A87" s="1"/>
      <c r="B87" s="139"/>
      <c r="C87" s="139"/>
      <c r="D87" s="139"/>
      <c r="E87" s="138"/>
      <c r="F87" s="138"/>
    </row>
    <row r="88" spans="1:6" ht="15">
      <c r="A88" s="1"/>
      <c r="B88" s="139"/>
      <c r="C88" s="139"/>
      <c r="D88" s="139"/>
      <c r="E88" s="138"/>
      <c r="F88" s="138"/>
    </row>
    <row r="89" spans="1:6" ht="15">
      <c r="A89" s="1"/>
      <c r="B89" s="139"/>
      <c r="C89" s="139"/>
      <c r="D89" s="139"/>
      <c r="E89" s="138"/>
      <c r="F89" s="138"/>
    </row>
    <row r="90" spans="1:6" ht="15">
      <c r="A90" s="1"/>
      <c r="B90" s="139"/>
      <c r="C90" s="139"/>
      <c r="D90" s="139"/>
      <c r="E90" s="138"/>
      <c r="F90" s="138"/>
    </row>
    <row r="91" spans="1:6" ht="15">
      <c r="A91" s="1"/>
      <c r="B91" s="139"/>
      <c r="C91" s="139"/>
      <c r="D91" s="139"/>
      <c r="E91" s="138"/>
      <c r="F91" s="138"/>
    </row>
    <row r="92" spans="1:6" ht="15">
      <c r="A92" s="1"/>
      <c r="B92" s="139"/>
      <c r="C92" s="139"/>
      <c r="D92" s="139"/>
      <c r="E92" s="138"/>
      <c r="F92" s="138"/>
    </row>
    <row r="93" spans="1:6" ht="15">
      <c r="A93" s="1"/>
      <c r="B93" s="139"/>
      <c r="C93" s="139"/>
      <c r="D93" s="139"/>
      <c r="E93" s="138"/>
      <c r="F93" s="138"/>
    </row>
    <row r="94" spans="1:6" ht="15">
      <c r="A94" s="1"/>
      <c r="B94" s="139"/>
      <c r="C94" s="139"/>
      <c r="D94" s="139"/>
      <c r="E94" s="138"/>
      <c r="F94" s="138"/>
    </row>
    <row r="95" spans="1:6" ht="15">
      <c r="A95" s="1"/>
      <c r="B95" s="139"/>
      <c r="C95" s="139"/>
      <c r="D95" s="139"/>
      <c r="E95" s="138"/>
      <c r="F95" s="138"/>
    </row>
    <row r="96" spans="1:6" ht="15">
      <c r="A96" s="1"/>
      <c r="B96" s="139"/>
      <c r="C96" s="139"/>
      <c r="D96" s="139"/>
      <c r="E96" s="138"/>
      <c r="F96" s="138"/>
    </row>
    <row r="97" spans="1:6" ht="15">
      <c r="A97" s="1"/>
      <c r="B97" s="139"/>
      <c r="C97" s="139"/>
      <c r="D97" s="139"/>
      <c r="E97" s="138"/>
      <c r="F97" s="138"/>
    </row>
    <row r="98" spans="1:6" ht="15">
      <c r="A98" s="1"/>
      <c r="B98" s="139"/>
      <c r="C98" s="139"/>
      <c r="D98" s="139"/>
      <c r="E98" s="138"/>
      <c r="F98" s="138"/>
    </row>
    <row r="99" spans="1:6" ht="15">
      <c r="A99" s="1"/>
      <c r="B99" s="139"/>
      <c r="C99" s="139"/>
      <c r="D99" s="139"/>
      <c r="E99" s="138"/>
      <c r="F99" s="138"/>
    </row>
    <row r="100" spans="1:6" ht="15">
      <c r="A100" s="1"/>
      <c r="B100" s="139"/>
      <c r="C100" s="139"/>
      <c r="D100" s="139"/>
      <c r="E100" s="138"/>
      <c r="F100" s="138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40"/>
  <sheetViews>
    <sheetView zoomScalePageLayoutView="0" workbookViewId="0" topLeftCell="A1">
      <pane ySplit="8" topLeftCell="A12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11"/>
      <c r="C1" s="236" t="s">
        <v>25</v>
      </c>
      <c r="D1" s="237"/>
      <c r="E1" s="237"/>
      <c r="F1" s="237"/>
      <c r="G1" s="237"/>
      <c r="H1" s="238"/>
      <c r="I1" s="151" t="s">
        <v>22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1"/>
      <c r="B2" s="11"/>
      <c r="C2" s="236" t="s">
        <v>26</v>
      </c>
      <c r="D2" s="237"/>
      <c r="E2" s="237"/>
      <c r="F2" s="237"/>
      <c r="G2" s="237"/>
      <c r="H2" s="238"/>
      <c r="I2" s="151" t="s">
        <v>20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11"/>
      <c r="C3" s="236" t="s">
        <v>27</v>
      </c>
      <c r="D3" s="237"/>
      <c r="E3" s="237"/>
      <c r="F3" s="237"/>
      <c r="G3" s="237"/>
      <c r="H3" s="238"/>
      <c r="I3" s="151" t="s">
        <v>99</v>
      </c>
      <c r="J3" s="11"/>
      <c r="K3" s="3"/>
      <c r="L3" s="3"/>
      <c r="M3" s="3"/>
      <c r="N3" s="3"/>
      <c r="O3" s="3"/>
      <c r="P3" s="5" t="s">
        <v>24</v>
      </c>
      <c r="Q3" s="1"/>
      <c r="R3" s="1"/>
      <c r="S3" s="3"/>
      <c r="V3" s="3"/>
    </row>
    <row r="4" spans="1:22" ht="15">
      <c r="A4" s="3"/>
      <c r="B4" s="3"/>
      <c r="C4" s="5" t="s">
        <v>100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3"/>
      <c r="C5" s="152" t="s">
        <v>495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3"/>
      <c r="B7" s="13"/>
      <c r="C7" s="14" t="s">
        <v>69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>
      <c r="A8" s="154" t="s">
        <v>89</v>
      </c>
      <c r="B8" s="154" t="s">
        <v>90</v>
      </c>
      <c r="C8" s="154" t="s">
        <v>91</v>
      </c>
      <c r="D8" s="154" t="s">
        <v>92</v>
      </c>
      <c r="E8" s="154" t="s">
        <v>93</v>
      </c>
      <c r="F8" s="154" t="s">
        <v>94</v>
      </c>
      <c r="G8" s="154" t="s">
        <v>59</v>
      </c>
      <c r="H8" s="154" t="s">
        <v>60</v>
      </c>
      <c r="I8" s="154" t="s">
        <v>95</v>
      </c>
      <c r="J8" s="154"/>
      <c r="K8" s="154"/>
      <c r="L8" s="154"/>
      <c r="M8" s="154"/>
      <c r="N8" s="154"/>
      <c r="O8" s="154"/>
      <c r="P8" s="154" t="s">
        <v>96</v>
      </c>
      <c r="Q8" s="149"/>
      <c r="R8" s="149"/>
      <c r="S8" s="154" t="s">
        <v>97</v>
      </c>
      <c r="T8" s="150"/>
      <c r="U8" s="150"/>
      <c r="V8" s="154" t="s">
        <v>98</v>
      </c>
      <c r="W8" s="148"/>
      <c r="X8" s="148"/>
      <c r="Y8" s="148"/>
      <c r="Z8" s="148"/>
    </row>
    <row r="9" spans="1:26" ht="15">
      <c r="A9" s="140"/>
      <c r="B9" s="140"/>
      <c r="C9" s="155"/>
      <c r="D9" s="143" t="s">
        <v>70</v>
      </c>
      <c r="E9" s="140"/>
      <c r="F9" s="156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4"/>
      <c r="R9" s="144"/>
      <c r="S9" s="140"/>
      <c r="T9" s="142"/>
      <c r="U9" s="142"/>
      <c r="V9" s="140"/>
      <c r="W9" s="142"/>
      <c r="X9" s="142"/>
      <c r="Y9" s="142"/>
      <c r="Z9" s="142"/>
    </row>
    <row r="10" spans="1:26" ht="15">
      <c r="A10" s="144"/>
      <c r="B10" s="144"/>
      <c r="C10" s="158">
        <v>3</v>
      </c>
      <c r="D10" s="158" t="s">
        <v>71</v>
      </c>
      <c r="E10" s="144"/>
      <c r="F10" s="157"/>
      <c r="G10" s="145"/>
      <c r="H10" s="145"/>
      <c r="I10" s="145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2"/>
      <c r="U10" s="142"/>
      <c r="V10" s="144"/>
      <c r="W10" s="142"/>
      <c r="X10" s="142"/>
      <c r="Y10" s="142"/>
      <c r="Z10" s="142"/>
    </row>
    <row r="11" spans="1:26" ht="24.75" customHeight="1">
      <c r="A11" s="167">
        <v>1</v>
      </c>
      <c r="B11" s="162" t="s">
        <v>101</v>
      </c>
      <c r="C11" s="168" t="s">
        <v>102</v>
      </c>
      <c r="D11" s="162" t="s">
        <v>103</v>
      </c>
      <c r="E11" s="162" t="s">
        <v>104</v>
      </c>
      <c r="F11" s="163">
        <v>0.9</v>
      </c>
      <c r="G11" s="164">
        <v>0</v>
      </c>
      <c r="H11" s="164">
        <v>0</v>
      </c>
      <c r="I11" s="164">
        <f>ROUND(F11*(G11+H11),2)</f>
        <v>0</v>
      </c>
      <c r="J11" s="162">
        <f>ROUND(F11*(N11),2)</f>
        <v>0</v>
      </c>
      <c r="K11" s="165">
        <f>ROUND(F11*(O11),2)</f>
        <v>0</v>
      </c>
      <c r="L11" s="165">
        <f>ROUND(F11*(G11),2)</f>
        <v>0</v>
      </c>
      <c r="M11" s="165">
        <f>ROUND(F11*(H11),2)</f>
        <v>0</v>
      </c>
      <c r="N11" s="165">
        <v>0</v>
      </c>
      <c r="O11" s="165"/>
      <c r="P11" s="172">
        <v>0.08495</v>
      </c>
      <c r="Q11" s="173"/>
      <c r="R11" s="173">
        <v>0.08495</v>
      </c>
      <c r="S11" s="171">
        <f>ROUND(F11*(P11),3)</f>
        <v>0.076</v>
      </c>
      <c r="T11" s="166"/>
      <c r="U11" s="166"/>
      <c r="V11" s="172"/>
      <c r="Z11">
        <v>0</v>
      </c>
    </row>
    <row r="12" spans="1:22" ht="12" customHeight="1">
      <c r="A12" s="159"/>
      <c r="B12" s="159"/>
      <c r="C12" s="169"/>
      <c r="D12" s="169" t="s">
        <v>496</v>
      </c>
      <c r="E12" s="159"/>
      <c r="F12" s="160"/>
      <c r="G12" s="161"/>
      <c r="H12" s="161"/>
      <c r="I12" s="161"/>
      <c r="J12" s="159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2" ht="15">
      <c r="A13" s="159"/>
      <c r="B13" s="159"/>
      <c r="C13" s="159"/>
      <c r="D13" s="170" t="s">
        <v>497</v>
      </c>
      <c r="E13" s="159"/>
      <c r="F13" s="160">
        <v>0.9</v>
      </c>
      <c r="G13" s="161"/>
      <c r="H13" s="161"/>
      <c r="I13" s="161"/>
      <c r="J13" s="159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ht="15">
      <c r="A14" s="144"/>
      <c r="B14" s="144"/>
      <c r="C14" s="158">
        <v>3</v>
      </c>
      <c r="D14" s="158" t="s">
        <v>71</v>
      </c>
      <c r="E14" s="144"/>
      <c r="F14" s="157"/>
      <c r="G14" s="146">
        <f>ROUND((SUM(L10:L13))/1,2)</f>
        <v>0</v>
      </c>
      <c r="H14" s="146">
        <f>ROUND((SUM(M10:M13))/1,2)</f>
        <v>0</v>
      </c>
      <c r="I14" s="146">
        <f>ROUND((SUM(I10:I13))/1,2)</f>
        <v>0</v>
      </c>
      <c r="J14" s="144"/>
      <c r="K14" s="144"/>
      <c r="L14" s="144">
        <f>ROUND((SUM(L10:L13))/1,2)</f>
        <v>0</v>
      </c>
      <c r="M14" s="144">
        <f>ROUND((SUM(M10:M13))/1,2)</f>
        <v>0</v>
      </c>
      <c r="N14" s="144"/>
      <c r="O14" s="144"/>
      <c r="P14" s="174"/>
      <c r="Q14" s="144"/>
      <c r="R14" s="144"/>
      <c r="S14" s="174">
        <f>ROUND((SUM(S10:S13))/1,2)</f>
        <v>0.08</v>
      </c>
      <c r="T14" s="142"/>
      <c r="U14" s="142"/>
      <c r="V14" s="2">
        <f>ROUND((SUM(V10:V13))/1,2)</f>
        <v>0</v>
      </c>
      <c r="W14" s="142"/>
      <c r="X14" s="142"/>
      <c r="Y14" s="142"/>
      <c r="Z14" s="142"/>
    </row>
    <row r="15" spans="1:22" ht="15">
      <c r="A15" s="1"/>
      <c r="B15" s="1"/>
      <c r="C15" s="1"/>
      <c r="D15" s="1"/>
      <c r="E15" s="1"/>
      <c r="F15" s="153"/>
      <c r="G15" s="139"/>
      <c r="H15" s="139"/>
      <c r="I15" s="139"/>
      <c r="J15" s="1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6" ht="15">
      <c r="A16" s="144"/>
      <c r="B16" s="144"/>
      <c r="C16" s="158">
        <v>6</v>
      </c>
      <c r="D16" s="158" t="s">
        <v>72</v>
      </c>
      <c r="E16" s="144"/>
      <c r="F16" s="157"/>
      <c r="G16" s="145"/>
      <c r="H16" s="145"/>
      <c r="I16" s="145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2"/>
      <c r="U16" s="142"/>
      <c r="V16" s="144"/>
      <c r="W16" s="142"/>
      <c r="X16" s="142"/>
      <c r="Y16" s="142"/>
      <c r="Z16" s="142"/>
    </row>
    <row r="17" spans="1:26" ht="24.75" customHeight="1">
      <c r="A17" s="167">
        <v>2</v>
      </c>
      <c r="B17" s="162" t="s">
        <v>101</v>
      </c>
      <c r="C17" s="168" t="s">
        <v>448</v>
      </c>
      <c r="D17" s="162" t="s">
        <v>449</v>
      </c>
      <c r="E17" s="162" t="s">
        <v>104</v>
      </c>
      <c r="F17" s="163">
        <v>5.46</v>
      </c>
      <c r="G17" s="164">
        <v>0</v>
      </c>
      <c r="H17" s="164">
        <v>0</v>
      </c>
      <c r="I17" s="164">
        <f>ROUND(F17*(G17+H17),2)</f>
        <v>0</v>
      </c>
      <c r="J17" s="162">
        <f>ROUND(F17*(N17),2)</f>
        <v>0</v>
      </c>
      <c r="K17" s="165">
        <f>ROUND(F17*(O17),2)</f>
        <v>0</v>
      </c>
      <c r="L17" s="165">
        <f>ROUND(F17*(G17),2)</f>
        <v>0</v>
      </c>
      <c r="M17" s="165">
        <f>ROUND(F17*(H17),2)</f>
        <v>0</v>
      </c>
      <c r="N17" s="165">
        <v>0</v>
      </c>
      <c r="O17" s="165"/>
      <c r="P17" s="172">
        <v>0.0003</v>
      </c>
      <c r="Q17" s="173"/>
      <c r="R17" s="173">
        <v>0.0003</v>
      </c>
      <c r="S17" s="171">
        <f>ROUND(F17*(P17),3)</f>
        <v>0.002</v>
      </c>
      <c r="T17" s="166"/>
      <c r="U17" s="166"/>
      <c r="V17" s="172"/>
      <c r="Z17">
        <v>0</v>
      </c>
    </row>
    <row r="18" spans="1:22" ht="12" customHeight="1">
      <c r="A18" s="159"/>
      <c r="B18" s="159"/>
      <c r="C18" s="169"/>
      <c r="D18" s="169" t="s">
        <v>498</v>
      </c>
      <c r="E18" s="159"/>
      <c r="F18" s="160"/>
      <c r="G18" s="161"/>
      <c r="H18" s="161"/>
      <c r="I18" s="161"/>
      <c r="J18" s="159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2" ht="15">
      <c r="A19" s="159"/>
      <c r="B19" s="159"/>
      <c r="C19" s="159"/>
      <c r="D19" s="170" t="s">
        <v>499</v>
      </c>
      <c r="E19" s="159"/>
      <c r="F19" s="160">
        <v>5.46</v>
      </c>
      <c r="G19" s="161"/>
      <c r="H19" s="161"/>
      <c r="I19" s="161"/>
      <c r="J19" s="159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6" ht="34.5" customHeight="1">
      <c r="A20" s="167">
        <v>3</v>
      </c>
      <c r="B20" s="162" t="s">
        <v>101</v>
      </c>
      <c r="C20" s="168" t="s">
        <v>453</v>
      </c>
      <c r="D20" s="162" t="s">
        <v>454</v>
      </c>
      <c r="E20" s="162" t="s">
        <v>104</v>
      </c>
      <c r="F20" s="163">
        <v>5.46</v>
      </c>
      <c r="G20" s="164">
        <v>0</v>
      </c>
      <c r="H20" s="164">
        <v>0</v>
      </c>
      <c r="I20" s="164">
        <f>ROUND(F20*(G20+H20),2)</f>
        <v>0</v>
      </c>
      <c r="J20" s="162">
        <f>ROUND(F20*(N20),2)</f>
        <v>0</v>
      </c>
      <c r="K20" s="165">
        <f>ROUND(F20*(O20),2)</f>
        <v>0</v>
      </c>
      <c r="L20" s="165">
        <f>ROUND(F20*(G20),2)</f>
        <v>0</v>
      </c>
      <c r="M20" s="165">
        <f>ROUND(F20*(H20),2)</f>
        <v>0</v>
      </c>
      <c r="N20" s="165">
        <v>0</v>
      </c>
      <c r="O20" s="165"/>
      <c r="P20" s="172">
        <v>0.01408</v>
      </c>
      <c r="Q20" s="173"/>
      <c r="R20" s="173">
        <v>0.01408</v>
      </c>
      <c r="S20" s="171">
        <f>ROUND(F20*(P20),3)</f>
        <v>0.077</v>
      </c>
      <c r="T20" s="166"/>
      <c r="U20" s="166"/>
      <c r="V20" s="172"/>
      <c r="Z20">
        <v>0</v>
      </c>
    </row>
    <row r="21" spans="1:26" ht="34.5" customHeight="1">
      <c r="A21" s="167">
        <v>4</v>
      </c>
      <c r="B21" s="162" t="s">
        <v>101</v>
      </c>
      <c r="C21" s="168" t="s">
        <v>455</v>
      </c>
      <c r="D21" s="162" t="s">
        <v>456</v>
      </c>
      <c r="E21" s="162" t="s">
        <v>104</v>
      </c>
      <c r="F21" s="163">
        <v>5.46</v>
      </c>
      <c r="G21" s="164">
        <v>0</v>
      </c>
      <c r="H21" s="164">
        <v>0</v>
      </c>
      <c r="I21" s="164">
        <f>ROUND(F21*(G21+H21),2)</f>
        <v>0</v>
      </c>
      <c r="J21" s="162">
        <f>ROUND(F21*(N21),2)</f>
        <v>0</v>
      </c>
      <c r="K21" s="165">
        <f>ROUND(F21*(O21),2)</f>
        <v>0</v>
      </c>
      <c r="L21" s="165">
        <f>ROUND(F21*(G21),2)</f>
        <v>0</v>
      </c>
      <c r="M21" s="165">
        <f>ROUND(F21*(H21),2)</f>
        <v>0</v>
      </c>
      <c r="N21" s="165">
        <v>0</v>
      </c>
      <c r="O21" s="165"/>
      <c r="P21" s="172">
        <v>0.0066</v>
      </c>
      <c r="Q21" s="173"/>
      <c r="R21" s="173">
        <v>0.0066</v>
      </c>
      <c r="S21" s="171">
        <f>ROUND(F21*(P21),3)</f>
        <v>0.036</v>
      </c>
      <c r="T21" s="166"/>
      <c r="U21" s="166"/>
      <c r="V21" s="172"/>
      <c r="Z21">
        <v>0</v>
      </c>
    </row>
    <row r="22" spans="1:26" ht="24.75" customHeight="1">
      <c r="A22" s="167">
        <v>5</v>
      </c>
      <c r="B22" s="162" t="s">
        <v>101</v>
      </c>
      <c r="C22" s="168" t="s">
        <v>109</v>
      </c>
      <c r="D22" s="162" t="s">
        <v>110</v>
      </c>
      <c r="E22" s="162" t="s">
        <v>104</v>
      </c>
      <c r="F22" s="163">
        <v>43.786</v>
      </c>
      <c r="G22" s="164">
        <v>0</v>
      </c>
      <c r="H22" s="164">
        <v>0</v>
      </c>
      <c r="I22" s="164">
        <f>ROUND(F22*(G22+H22),2)</f>
        <v>0</v>
      </c>
      <c r="J22" s="162">
        <f>ROUND(F22*(N22),2)</f>
        <v>0</v>
      </c>
      <c r="K22" s="165">
        <f>ROUND(F22*(O22),2)</f>
        <v>0</v>
      </c>
      <c r="L22" s="165">
        <f>ROUND(F22*(G22),2)</f>
        <v>0</v>
      </c>
      <c r="M22" s="165">
        <f>ROUND(F22*(H22),2)</f>
        <v>0</v>
      </c>
      <c r="N22" s="165">
        <v>0</v>
      </c>
      <c r="O22" s="165"/>
      <c r="P22" s="172">
        <v>0.00735</v>
      </c>
      <c r="Q22" s="173"/>
      <c r="R22" s="173">
        <v>0.00735</v>
      </c>
      <c r="S22" s="171">
        <f>ROUND(F22*(P22),3)</f>
        <v>0.322</v>
      </c>
      <c r="T22" s="166"/>
      <c r="U22" s="166"/>
      <c r="V22" s="172"/>
      <c r="Z22">
        <v>0</v>
      </c>
    </row>
    <row r="23" spans="1:22" ht="12" customHeight="1">
      <c r="A23" s="159"/>
      <c r="B23" s="159"/>
      <c r="C23" s="169"/>
      <c r="D23" s="169" t="s">
        <v>498</v>
      </c>
      <c r="E23" s="159"/>
      <c r="F23" s="160"/>
      <c r="G23" s="161"/>
      <c r="H23" s="161"/>
      <c r="I23" s="161"/>
      <c r="J23" s="159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2" ht="15">
      <c r="A24" s="159"/>
      <c r="B24" s="159"/>
      <c r="C24" s="159"/>
      <c r="D24" s="170" t="s">
        <v>500</v>
      </c>
      <c r="E24" s="159"/>
      <c r="F24" s="160">
        <v>43.786</v>
      </c>
      <c r="G24" s="161"/>
      <c r="H24" s="161"/>
      <c r="I24" s="161"/>
      <c r="J24" s="159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ht="24.75" customHeight="1">
      <c r="A25" s="167">
        <v>6</v>
      </c>
      <c r="B25" s="162" t="s">
        <v>101</v>
      </c>
      <c r="C25" s="168" t="s">
        <v>114</v>
      </c>
      <c r="D25" s="162" t="s">
        <v>115</v>
      </c>
      <c r="E25" s="162" t="s">
        <v>116</v>
      </c>
      <c r="F25" s="163">
        <v>43.786</v>
      </c>
      <c r="G25" s="164">
        <v>0</v>
      </c>
      <c r="H25" s="164">
        <v>0</v>
      </c>
      <c r="I25" s="164">
        <f>ROUND(F25*(G25+H25),2)</f>
        <v>0</v>
      </c>
      <c r="J25" s="162">
        <f>ROUND(F25*(N25),2)</f>
        <v>0</v>
      </c>
      <c r="K25" s="165">
        <f>ROUND(F25*(O25),2)</f>
        <v>0</v>
      </c>
      <c r="L25" s="165">
        <f>ROUND(F25*(G25),2)</f>
        <v>0</v>
      </c>
      <c r="M25" s="165">
        <f>ROUND(F25*(H25),2)</f>
        <v>0</v>
      </c>
      <c r="N25" s="165">
        <v>0</v>
      </c>
      <c r="O25" s="165"/>
      <c r="P25" s="172">
        <v>0.016</v>
      </c>
      <c r="Q25" s="173"/>
      <c r="R25" s="173">
        <v>0.016</v>
      </c>
      <c r="S25" s="171">
        <f>ROUND(F25*(P25),3)</f>
        <v>0.701</v>
      </c>
      <c r="T25" s="166"/>
      <c r="U25" s="166"/>
      <c r="V25" s="172"/>
      <c r="Z25">
        <v>0</v>
      </c>
    </row>
    <row r="26" spans="1:22" ht="12" customHeight="1">
      <c r="A26" s="159"/>
      <c r="B26" s="159"/>
      <c r="C26" s="169"/>
      <c r="D26" s="169" t="s">
        <v>498</v>
      </c>
      <c r="E26" s="159"/>
      <c r="F26" s="160"/>
      <c r="G26" s="161"/>
      <c r="H26" s="161"/>
      <c r="I26" s="161"/>
      <c r="J26" s="159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2" ht="15">
      <c r="A27" s="159"/>
      <c r="B27" s="159"/>
      <c r="C27" s="159"/>
      <c r="D27" s="170" t="s">
        <v>500</v>
      </c>
      <c r="E27" s="159"/>
      <c r="F27" s="160">
        <v>43.786</v>
      </c>
      <c r="G27" s="161"/>
      <c r="H27" s="161"/>
      <c r="I27" s="161"/>
      <c r="J27" s="159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ht="24.75" customHeight="1">
      <c r="A28" s="167">
        <v>7</v>
      </c>
      <c r="B28" s="162" t="s">
        <v>101</v>
      </c>
      <c r="C28" s="168" t="s">
        <v>119</v>
      </c>
      <c r="D28" s="162" t="s">
        <v>120</v>
      </c>
      <c r="E28" s="162" t="s">
        <v>116</v>
      </c>
      <c r="F28" s="163">
        <v>12.07</v>
      </c>
      <c r="G28" s="164">
        <v>0</v>
      </c>
      <c r="H28" s="164">
        <v>0</v>
      </c>
      <c r="I28" s="164">
        <f>ROUND(F28*(G28+H28),2)</f>
        <v>0</v>
      </c>
      <c r="J28" s="162">
        <f>ROUND(F28*(N28),2)</f>
        <v>0</v>
      </c>
      <c r="K28" s="165">
        <f>ROUND(F28*(O28),2)</f>
        <v>0</v>
      </c>
      <c r="L28" s="165">
        <f>ROUND(F28*(G28),2)</f>
        <v>0</v>
      </c>
      <c r="M28" s="165">
        <f>ROUND(F28*(H28),2)</f>
        <v>0</v>
      </c>
      <c r="N28" s="165">
        <v>0</v>
      </c>
      <c r="O28" s="165"/>
      <c r="P28" s="172">
        <v>0.006</v>
      </c>
      <c r="Q28" s="173"/>
      <c r="R28" s="173">
        <v>0.006</v>
      </c>
      <c r="S28" s="171">
        <f>ROUND(F28*(P28),3)</f>
        <v>0.072</v>
      </c>
      <c r="T28" s="166"/>
      <c r="U28" s="166"/>
      <c r="V28" s="172"/>
      <c r="Z28">
        <v>0</v>
      </c>
    </row>
    <row r="29" spans="1:22" ht="12" customHeight="1">
      <c r="A29" s="159"/>
      <c r="B29" s="159"/>
      <c r="C29" s="169"/>
      <c r="D29" s="169" t="s">
        <v>498</v>
      </c>
      <c r="E29" s="159"/>
      <c r="F29" s="160"/>
      <c r="G29" s="161"/>
      <c r="H29" s="161"/>
      <c r="I29" s="161"/>
      <c r="J29" s="159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2" ht="15">
      <c r="A30" s="159"/>
      <c r="B30" s="159"/>
      <c r="C30" s="159"/>
      <c r="D30" s="170" t="s">
        <v>500</v>
      </c>
      <c r="E30" s="159"/>
      <c r="F30" s="160">
        <v>43.786</v>
      </c>
      <c r="G30" s="161"/>
      <c r="H30" s="161"/>
      <c r="I30" s="161"/>
      <c r="J30" s="159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2" ht="12" customHeight="1">
      <c r="A31" s="159"/>
      <c r="B31" s="159"/>
      <c r="C31" s="169"/>
      <c r="D31" s="169" t="s">
        <v>122</v>
      </c>
      <c r="E31" s="159"/>
      <c r="F31" s="160"/>
      <c r="G31" s="161"/>
      <c r="H31" s="161"/>
      <c r="I31" s="161"/>
      <c r="J31" s="159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2" ht="15">
      <c r="A32" s="159"/>
      <c r="B32" s="159"/>
      <c r="C32" s="159"/>
      <c r="D32" s="175" t="s">
        <v>501</v>
      </c>
      <c r="E32" s="159"/>
      <c r="F32" s="160">
        <v>-31.716</v>
      </c>
      <c r="G32" s="161"/>
      <c r="H32" s="161"/>
      <c r="I32" s="161"/>
      <c r="J32" s="159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6" ht="24.75" customHeight="1">
      <c r="A33" s="167">
        <v>8</v>
      </c>
      <c r="B33" s="162" t="s">
        <v>101</v>
      </c>
      <c r="C33" s="168" t="s">
        <v>124</v>
      </c>
      <c r="D33" s="162" t="s">
        <v>125</v>
      </c>
      <c r="E33" s="162" t="s">
        <v>104</v>
      </c>
      <c r="F33" s="163">
        <v>43.786</v>
      </c>
      <c r="G33" s="164">
        <v>0</v>
      </c>
      <c r="H33" s="164">
        <v>0</v>
      </c>
      <c r="I33" s="164">
        <f>ROUND(F33*(G33+H33),2)</f>
        <v>0</v>
      </c>
      <c r="J33" s="162">
        <f>ROUND(F33*(N33),2)</f>
        <v>0</v>
      </c>
      <c r="K33" s="165">
        <f>ROUND(F33*(O33),2)</f>
        <v>0</v>
      </c>
      <c r="L33" s="165">
        <f>ROUND(F33*(G33),2)</f>
        <v>0</v>
      </c>
      <c r="M33" s="165">
        <f>ROUND(F33*(H33),2)</f>
        <v>0</v>
      </c>
      <c r="N33" s="165">
        <v>0</v>
      </c>
      <c r="O33" s="165"/>
      <c r="P33" s="172">
        <v>0.00288</v>
      </c>
      <c r="Q33" s="173"/>
      <c r="R33" s="173">
        <v>0.00288</v>
      </c>
      <c r="S33" s="171">
        <f>ROUND(F33*(P33),3)</f>
        <v>0.126</v>
      </c>
      <c r="T33" s="166"/>
      <c r="U33" s="166"/>
      <c r="V33" s="172"/>
      <c r="Z33">
        <v>0</v>
      </c>
    </row>
    <row r="34" spans="1:22" ht="12" customHeight="1">
      <c r="A34" s="159"/>
      <c r="B34" s="159"/>
      <c r="C34" s="169"/>
      <c r="D34" s="169" t="s">
        <v>502</v>
      </c>
      <c r="E34" s="159"/>
      <c r="F34" s="160"/>
      <c r="G34" s="161"/>
      <c r="H34" s="161"/>
      <c r="I34" s="161"/>
      <c r="J34" s="159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2" ht="15">
      <c r="A35" s="159"/>
      <c r="B35" s="159"/>
      <c r="C35" s="159"/>
      <c r="D35" s="170" t="s">
        <v>503</v>
      </c>
      <c r="E35" s="159"/>
      <c r="F35" s="160">
        <v>43.786</v>
      </c>
      <c r="G35" s="161"/>
      <c r="H35" s="161"/>
      <c r="I35" s="161"/>
      <c r="J35" s="159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ht="24.75" customHeight="1">
      <c r="A36" s="167">
        <v>9</v>
      </c>
      <c r="B36" s="162" t="s">
        <v>101</v>
      </c>
      <c r="C36" s="168" t="s">
        <v>129</v>
      </c>
      <c r="D36" s="162" t="s">
        <v>130</v>
      </c>
      <c r="E36" s="162" t="s">
        <v>131</v>
      </c>
      <c r="F36" s="163">
        <v>0.26</v>
      </c>
      <c r="G36" s="164">
        <v>0</v>
      </c>
      <c r="H36" s="164">
        <v>0</v>
      </c>
      <c r="I36" s="164">
        <f>ROUND(F36*(G36+H36),2)</f>
        <v>0</v>
      </c>
      <c r="J36" s="162">
        <f>ROUND(F36*(N36),2)</f>
        <v>0</v>
      </c>
      <c r="K36" s="165">
        <f>ROUND(F36*(O36),2)</f>
        <v>0</v>
      </c>
      <c r="L36" s="165">
        <f>ROUND(F36*(G36),2)</f>
        <v>0</v>
      </c>
      <c r="M36" s="165">
        <f>ROUND(F36*(H36),2)</f>
        <v>0</v>
      </c>
      <c r="N36" s="165">
        <v>0</v>
      </c>
      <c r="O36" s="165"/>
      <c r="P36" s="172">
        <v>2.23957</v>
      </c>
      <c r="Q36" s="173"/>
      <c r="R36" s="173">
        <v>2.23957</v>
      </c>
      <c r="S36" s="171">
        <f>ROUND(F36*(P36),3)</f>
        <v>0.582</v>
      </c>
      <c r="T36" s="166"/>
      <c r="U36" s="166"/>
      <c r="V36" s="172"/>
      <c r="Z36">
        <v>0</v>
      </c>
    </row>
    <row r="37" spans="1:22" ht="12" customHeight="1">
      <c r="A37" s="159"/>
      <c r="B37" s="159"/>
      <c r="C37" s="169"/>
      <c r="D37" s="169" t="s">
        <v>504</v>
      </c>
      <c r="E37" s="159"/>
      <c r="F37" s="160"/>
      <c r="G37" s="161"/>
      <c r="H37" s="161"/>
      <c r="I37" s="161"/>
      <c r="J37" s="159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2" ht="15">
      <c r="A38" s="159"/>
      <c r="B38" s="159"/>
      <c r="C38" s="159"/>
      <c r="D38" s="170" t="s">
        <v>505</v>
      </c>
      <c r="E38" s="159"/>
      <c r="F38" s="160">
        <v>0.26</v>
      </c>
      <c r="G38" s="161"/>
      <c r="H38" s="161"/>
      <c r="I38" s="161"/>
      <c r="J38" s="159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ht="24.75" customHeight="1">
      <c r="A39" s="167">
        <v>10</v>
      </c>
      <c r="B39" s="162" t="s">
        <v>101</v>
      </c>
      <c r="C39" s="168" t="s">
        <v>134</v>
      </c>
      <c r="D39" s="162" t="s">
        <v>135</v>
      </c>
      <c r="E39" s="162" t="s">
        <v>131</v>
      </c>
      <c r="F39" s="163">
        <v>0.26</v>
      </c>
      <c r="G39" s="164">
        <v>0</v>
      </c>
      <c r="H39" s="164">
        <v>0</v>
      </c>
      <c r="I39" s="164">
        <f>ROUND(F39*(G39+H39),2)</f>
        <v>0</v>
      </c>
      <c r="J39" s="162">
        <f>ROUND(F39*(N39),2)</f>
        <v>0</v>
      </c>
      <c r="K39" s="165">
        <f>ROUND(F39*(O39),2)</f>
        <v>0</v>
      </c>
      <c r="L39" s="165">
        <f>ROUND(F39*(G39),2)</f>
        <v>0</v>
      </c>
      <c r="M39" s="165">
        <f>ROUND(F39*(H39),2)</f>
        <v>0</v>
      </c>
      <c r="N39" s="165">
        <v>0</v>
      </c>
      <c r="O39" s="165"/>
      <c r="P39" s="173"/>
      <c r="Q39" s="173"/>
      <c r="R39" s="173"/>
      <c r="S39" s="171">
        <f>ROUND(F39*(P39),3)</f>
        <v>0</v>
      </c>
      <c r="T39" s="166"/>
      <c r="U39" s="166"/>
      <c r="V39" s="172"/>
      <c r="Z39">
        <v>0</v>
      </c>
    </row>
    <row r="40" spans="1:26" ht="34.5" customHeight="1">
      <c r="A40" s="167">
        <v>11</v>
      </c>
      <c r="B40" s="162" t="s">
        <v>101</v>
      </c>
      <c r="C40" s="168" t="s">
        <v>136</v>
      </c>
      <c r="D40" s="162" t="s">
        <v>137</v>
      </c>
      <c r="E40" s="162" t="s">
        <v>104</v>
      </c>
      <c r="F40" s="163">
        <v>1.6</v>
      </c>
      <c r="G40" s="164">
        <v>0</v>
      </c>
      <c r="H40" s="164">
        <v>0</v>
      </c>
      <c r="I40" s="164">
        <f>ROUND(F40*(G40+H40),2)</f>
        <v>0</v>
      </c>
      <c r="J40" s="162">
        <f>ROUND(F40*(N40),2)</f>
        <v>0</v>
      </c>
      <c r="K40" s="165">
        <f>ROUND(F40*(O40),2)</f>
        <v>0</v>
      </c>
      <c r="L40" s="165">
        <f>ROUND(F40*(G40),2)</f>
        <v>0</v>
      </c>
      <c r="M40" s="165">
        <f>ROUND(F40*(H40),2)</f>
        <v>0</v>
      </c>
      <c r="N40" s="165">
        <v>0</v>
      </c>
      <c r="O40" s="165"/>
      <c r="P40" s="172">
        <v>0.00158</v>
      </c>
      <c r="Q40" s="173"/>
      <c r="R40" s="173">
        <v>0.00158</v>
      </c>
      <c r="S40" s="171">
        <f>ROUND(F40*(P40),3)</f>
        <v>0.003</v>
      </c>
      <c r="T40" s="166"/>
      <c r="U40" s="166"/>
      <c r="V40" s="172"/>
      <c r="Z40">
        <v>0</v>
      </c>
    </row>
    <row r="41" spans="1:22" ht="12" customHeight="1">
      <c r="A41" s="159"/>
      <c r="B41" s="159"/>
      <c r="C41" s="169"/>
      <c r="D41" s="169" t="s">
        <v>504</v>
      </c>
      <c r="E41" s="159"/>
      <c r="F41" s="160"/>
      <c r="G41" s="161"/>
      <c r="H41" s="161"/>
      <c r="I41" s="161"/>
      <c r="J41" s="159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2" ht="15">
      <c r="A42" s="159"/>
      <c r="B42" s="159"/>
      <c r="C42" s="159"/>
      <c r="D42" s="170" t="s">
        <v>506</v>
      </c>
      <c r="E42" s="159"/>
      <c r="F42" s="160">
        <v>1.6</v>
      </c>
      <c r="G42" s="161"/>
      <c r="H42" s="161"/>
      <c r="I42" s="161"/>
      <c r="J42" s="159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ht="24.75" customHeight="1">
      <c r="A43" s="167">
        <v>12</v>
      </c>
      <c r="B43" s="162" t="s">
        <v>140</v>
      </c>
      <c r="C43" s="168" t="s">
        <v>141</v>
      </c>
      <c r="D43" s="162" t="s">
        <v>142</v>
      </c>
      <c r="E43" s="162" t="s">
        <v>104</v>
      </c>
      <c r="F43" s="163">
        <v>49.246</v>
      </c>
      <c r="G43" s="164">
        <v>0</v>
      </c>
      <c r="H43" s="164">
        <v>0</v>
      </c>
      <c r="I43" s="164">
        <f>ROUND(F43*(G43+H43),2)</f>
        <v>0</v>
      </c>
      <c r="J43" s="162">
        <f>ROUND(F43*(N43),2)</f>
        <v>0</v>
      </c>
      <c r="K43" s="165">
        <f>ROUND(F43*(O43),2)</f>
        <v>0</v>
      </c>
      <c r="L43" s="165">
        <f>ROUND(F43*(G43),2)</f>
        <v>0</v>
      </c>
      <c r="M43" s="165">
        <f>ROUND(F43*(H43),2)</f>
        <v>0</v>
      </c>
      <c r="N43" s="165">
        <v>0</v>
      </c>
      <c r="O43" s="165"/>
      <c r="P43" s="173"/>
      <c r="Q43" s="173"/>
      <c r="R43" s="173"/>
      <c r="S43" s="171">
        <f>ROUND(F43*(P43),3)</f>
        <v>0</v>
      </c>
      <c r="T43" s="166"/>
      <c r="U43" s="166"/>
      <c r="V43" s="172"/>
      <c r="Z43">
        <v>0</v>
      </c>
    </row>
    <row r="44" spans="1:22" ht="12" customHeight="1">
      <c r="A44" s="159"/>
      <c r="B44" s="159"/>
      <c r="C44" s="169"/>
      <c r="D44" s="169" t="s">
        <v>498</v>
      </c>
      <c r="E44" s="159"/>
      <c r="F44" s="160"/>
      <c r="G44" s="161"/>
      <c r="H44" s="161"/>
      <c r="I44" s="161"/>
      <c r="J44" s="159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2" ht="15">
      <c r="A45" s="159"/>
      <c r="B45" s="159"/>
      <c r="C45" s="159"/>
      <c r="D45" s="170" t="s">
        <v>507</v>
      </c>
      <c r="E45" s="159"/>
      <c r="F45" s="160">
        <v>49.246</v>
      </c>
      <c r="G45" s="161"/>
      <c r="H45" s="161"/>
      <c r="I45" s="161"/>
      <c r="J45" s="159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6" ht="24.75" customHeight="1">
      <c r="A46" s="182">
        <v>13</v>
      </c>
      <c r="B46" s="177" t="s">
        <v>374</v>
      </c>
      <c r="C46" s="183" t="s">
        <v>461</v>
      </c>
      <c r="D46" s="177" t="s">
        <v>462</v>
      </c>
      <c r="E46" s="177" t="s">
        <v>116</v>
      </c>
      <c r="F46" s="178">
        <v>5.46</v>
      </c>
      <c r="G46" s="179">
        <v>0</v>
      </c>
      <c r="H46" s="179">
        <v>0</v>
      </c>
      <c r="I46" s="179">
        <f>ROUND(F46*(G46+H46),2)</f>
        <v>0</v>
      </c>
      <c r="J46" s="177">
        <f>ROUND(F46*(N46),2)</f>
        <v>0</v>
      </c>
      <c r="K46" s="180">
        <f>ROUND(F46*(O46),2)</f>
        <v>0</v>
      </c>
      <c r="L46" s="180">
        <f>ROUND(F46*(G46),2)</f>
        <v>0</v>
      </c>
      <c r="M46" s="180">
        <f>ROUND(F46*(H46),2)</f>
        <v>0</v>
      </c>
      <c r="N46" s="180">
        <v>0</v>
      </c>
      <c r="O46" s="180"/>
      <c r="P46" s="186"/>
      <c r="Q46" s="186"/>
      <c r="R46" s="186"/>
      <c r="S46" s="184">
        <f>ROUND(F46*(P46),3)</f>
        <v>0</v>
      </c>
      <c r="T46" s="181"/>
      <c r="U46" s="181"/>
      <c r="V46" s="185"/>
      <c r="Z46">
        <v>0</v>
      </c>
    </row>
    <row r="47" spans="1:22" ht="12" customHeight="1">
      <c r="A47" s="159"/>
      <c r="B47" s="159"/>
      <c r="C47" s="169"/>
      <c r="D47" s="169" t="s">
        <v>508</v>
      </c>
      <c r="E47" s="159"/>
      <c r="F47" s="160"/>
      <c r="G47" s="161"/>
      <c r="H47" s="161"/>
      <c r="I47" s="161"/>
      <c r="J47" s="159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2" ht="15">
      <c r="A48" s="159"/>
      <c r="B48" s="159"/>
      <c r="C48" s="159"/>
      <c r="D48" s="170" t="s">
        <v>509</v>
      </c>
      <c r="E48" s="159"/>
      <c r="F48" s="160">
        <v>5.46</v>
      </c>
      <c r="G48" s="161"/>
      <c r="H48" s="161"/>
      <c r="I48" s="161"/>
      <c r="J48" s="159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6" ht="15">
      <c r="A49" s="144"/>
      <c r="B49" s="144"/>
      <c r="C49" s="158">
        <v>6</v>
      </c>
      <c r="D49" s="158" t="s">
        <v>72</v>
      </c>
      <c r="E49" s="144"/>
      <c r="F49" s="157"/>
      <c r="G49" s="146">
        <f>ROUND((SUM(L16:L48))/1,2)</f>
        <v>0</v>
      </c>
      <c r="H49" s="146">
        <f>ROUND((SUM(M16:M48))/1,2)</f>
        <v>0</v>
      </c>
      <c r="I49" s="146">
        <f>ROUND((SUM(I16:I48))/1,2)</f>
        <v>0</v>
      </c>
      <c r="J49" s="144"/>
      <c r="K49" s="144"/>
      <c r="L49" s="144">
        <f>ROUND((SUM(L16:L48))/1,2)</f>
        <v>0</v>
      </c>
      <c r="M49" s="144">
        <f>ROUND((SUM(M16:M48))/1,2)</f>
        <v>0</v>
      </c>
      <c r="N49" s="144"/>
      <c r="O49" s="144"/>
      <c r="P49" s="174"/>
      <c r="Q49" s="144"/>
      <c r="R49" s="144"/>
      <c r="S49" s="174">
        <f>ROUND((SUM(S16:S48))/1,2)</f>
        <v>1.92</v>
      </c>
      <c r="T49" s="142"/>
      <c r="U49" s="142"/>
      <c r="V49" s="2">
        <f>ROUND((SUM(V16:V48))/1,2)</f>
        <v>0</v>
      </c>
      <c r="W49" s="142"/>
      <c r="X49" s="142"/>
      <c r="Y49" s="142"/>
      <c r="Z49" s="142"/>
    </row>
    <row r="50" spans="1:22" ht="15">
      <c r="A50" s="1"/>
      <c r="B50" s="1"/>
      <c r="C50" s="1"/>
      <c r="D50" s="1"/>
      <c r="E50" s="1"/>
      <c r="F50" s="153"/>
      <c r="G50" s="139"/>
      <c r="H50" s="139"/>
      <c r="I50" s="139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ht="15">
      <c r="A51" s="144"/>
      <c r="B51" s="144"/>
      <c r="C51" s="158">
        <v>9</v>
      </c>
      <c r="D51" s="158" t="s">
        <v>73</v>
      </c>
      <c r="E51" s="144"/>
      <c r="F51" s="157"/>
      <c r="G51" s="145"/>
      <c r="H51" s="145"/>
      <c r="I51" s="145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2"/>
      <c r="U51" s="142"/>
      <c r="V51" s="144"/>
      <c r="W51" s="142"/>
      <c r="X51" s="142"/>
      <c r="Y51" s="142"/>
      <c r="Z51" s="142"/>
    </row>
    <row r="52" spans="1:26" ht="24.75" customHeight="1">
      <c r="A52" s="167">
        <v>14</v>
      </c>
      <c r="B52" s="162" t="s">
        <v>143</v>
      </c>
      <c r="C52" s="168" t="s">
        <v>510</v>
      </c>
      <c r="D52" s="162" t="s">
        <v>511</v>
      </c>
      <c r="E52" s="162" t="s">
        <v>104</v>
      </c>
      <c r="F52" s="163">
        <v>5.46</v>
      </c>
      <c r="G52" s="164">
        <v>0</v>
      </c>
      <c r="H52" s="164">
        <v>0</v>
      </c>
      <c r="I52" s="164">
        <f>ROUND(F52*(G52+H52),2)</f>
        <v>0</v>
      </c>
      <c r="J52" s="162">
        <f>ROUND(F52*(N52),2)</f>
        <v>0</v>
      </c>
      <c r="K52" s="165">
        <f>ROUND(F52*(O52),2)</f>
        <v>0</v>
      </c>
      <c r="L52" s="165">
        <f>ROUND(F52*(G52),2)</f>
        <v>0</v>
      </c>
      <c r="M52" s="165">
        <f>ROUND(F52*(H52),2)</f>
        <v>0</v>
      </c>
      <c r="N52" s="165">
        <v>0</v>
      </c>
      <c r="O52" s="165"/>
      <c r="P52" s="172">
        <v>0.00192</v>
      </c>
      <c r="Q52" s="173"/>
      <c r="R52" s="173">
        <v>0.00192</v>
      </c>
      <c r="S52" s="171">
        <f>ROUND(F52*(P52),3)</f>
        <v>0.01</v>
      </c>
      <c r="T52" s="166"/>
      <c r="U52" s="166"/>
      <c r="V52" s="172"/>
      <c r="Z52">
        <v>0</v>
      </c>
    </row>
    <row r="53" spans="1:22" ht="12" customHeight="1">
      <c r="A53" s="159"/>
      <c r="B53" s="159"/>
      <c r="C53" s="169"/>
      <c r="D53" s="169" t="s">
        <v>512</v>
      </c>
      <c r="E53" s="159"/>
      <c r="F53" s="160"/>
      <c r="G53" s="161"/>
      <c r="H53" s="161"/>
      <c r="I53" s="161"/>
      <c r="J53" s="159"/>
      <c r="K53" s="1"/>
      <c r="L53" s="1"/>
      <c r="M53" s="1"/>
      <c r="N53" s="1"/>
      <c r="O53" s="1"/>
      <c r="P53" s="1"/>
      <c r="Q53" s="1"/>
      <c r="R53" s="1"/>
      <c r="S53" s="1"/>
      <c r="V53" s="1"/>
    </row>
    <row r="54" spans="1:22" ht="15">
      <c r="A54" s="159"/>
      <c r="B54" s="159"/>
      <c r="C54" s="159"/>
      <c r="D54" s="170" t="s">
        <v>513</v>
      </c>
      <c r="E54" s="159"/>
      <c r="F54" s="160">
        <v>5.46</v>
      </c>
      <c r="G54" s="161"/>
      <c r="H54" s="161"/>
      <c r="I54" s="161"/>
      <c r="J54" s="159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ht="24.75" customHeight="1">
      <c r="A55" s="167">
        <v>15</v>
      </c>
      <c r="B55" s="162" t="s">
        <v>148</v>
      </c>
      <c r="C55" s="168" t="s">
        <v>149</v>
      </c>
      <c r="D55" s="162" t="s">
        <v>150</v>
      </c>
      <c r="E55" s="162" t="s">
        <v>104</v>
      </c>
      <c r="F55" s="163">
        <v>1.02</v>
      </c>
      <c r="G55" s="164">
        <v>0</v>
      </c>
      <c r="H55" s="164">
        <v>0</v>
      </c>
      <c r="I55" s="164">
        <f>ROUND(F55*(G55+H55),2)</f>
        <v>0</v>
      </c>
      <c r="J55" s="162">
        <f>ROUND(F55*(N55),2)</f>
        <v>0</v>
      </c>
      <c r="K55" s="165">
        <f>ROUND(F55*(O55),2)</f>
        <v>0</v>
      </c>
      <c r="L55" s="165">
        <f>ROUND(F55*(G55),2)</f>
        <v>0</v>
      </c>
      <c r="M55" s="165">
        <f>ROUND(F55*(H55),2)</f>
        <v>0</v>
      </c>
      <c r="N55" s="165">
        <v>0</v>
      </c>
      <c r="O55" s="165"/>
      <c r="P55" s="173"/>
      <c r="Q55" s="173"/>
      <c r="R55" s="173"/>
      <c r="S55" s="171">
        <f>ROUND(F55*(P55),3)</f>
        <v>0</v>
      </c>
      <c r="T55" s="166"/>
      <c r="U55" s="166"/>
      <c r="V55" s="172">
        <f>ROUND(F55*(X55),3)</f>
        <v>0.2</v>
      </c>
      <c r="X55">
        <v>0.196</v>
      </c>
      <c r="Z55">
        <v>0</v>
      </c>
    </row>
    <row r="56" spans="1:22" ht="12" customHeight="1">
      <c r="A56" s="159"/>
      <c r="B56" s="159"/>
      <c r="C56" s="169"/>
      <c r="D56" s="169" t="s">
        <v>514</v>
      </c>
      <c r="E56" s="159"/>
      <c r="F56" s="160"/>
      <c r="G56" s="161"/>
      <c r="H56" s="161"/>
      <c r="I56" s="161"/>
      <c r="J56" s="159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2" ht="15">
      <c r="A57" s="159"/>
      <c r="B57" s="159"/>
      <c r="C57" s="159"/>
      <c r="D57" s="170" t="s">
        <v>515</v>
      </c>
      <c r="E57" s="159"/>
      <c r="F57" s="160">
        <v>1.02</v>
      </c>
      <c r="G57" s="161"/>
      <c r="H57" s="161"/>
      <c r="I57" s="161"/>
      <c r="J57" s="159"/>
      <c r="K57" s="1"/>
      <c r="L57" s="1"/>
      <c r="M57" s="1"/>
      <c r="N57" s="1"/>
      <c r="O57" s="1"/>
      <c r="P57" s="1"/>
      <c r="Q57" s="1"/>
      <c r="R57" s="1"/>
      <c r="S57" s="1"/>
      <c r="V57" s="1"/>
    </row>
    <row r="58" spans="1:26" ht="24.75" customHeight="1">
      <c r="A58" s="167">
        <v>16</v>
      </c>
      <c r="B58" s="162" t="s">
        <v>148</v>
      </c>
      <c r="C58" s="168" t="s">
        <v>154</v>
      </c>
      <c r="D58" s="162" t="s">
        <v>155</v>
      </c>
      <c r="E58" s="162" t="s">
        <v>104</v>
      </c>
      <c r="F58" s="163">
        <v>3.84</v>
      </c>
      <c r="G58" s="164">
        <v>0</v>
      </c>
      <c r="H58" s="164">
        <v>0</v>
      </c>
      <c r="I58" s="164">
        <f>ROUND(F58*(G58+H58),2)</f>
        <v>0</v>
      </c>
      <c r="J58" s="162">
        <f>ROUND(F58*(N58),2)</f>
        <v>0</v>
      </c>
      <c r="K58" s="165">
        <f>ROUND(F58*(O58),2)</f>
        <v>0</v>
      </c>
      <c r="L58" s="165">
        <f>ROUND(F58*(G58),2)</f>
        <v>0</v>
      </c>
      <c r="M58" s="165">
        <f>ROUND(F58*(H58),2)</f>
        <v>0</v>
      </c>
      <c r="N58" s="165">
        <v>0</v>
      </c>
      <c r="O58" s="165"/>
      <c r="P58" s="173"/>
      <c r="Q58" s="173"/>
      <c r="R58" s="173"/>
      <c r="S58" s="171">
        <f>ROUND(F58*(P58),3)</f>
        <v>0</v>
      </c>
      <c r="T58" s="166"/>
      <c r="U58" s="166"/>
      <c r="V58" s="172">
        <f>ROUND(F58*(X58),3)</f>
        <v>0.077</v>
      </c>
      <c r="X58">
        <v>0.02</v>
      </c>
      <c r="Z58">
        <v>0</v>
      </c>
    </row>
    <row r="59" spans="1:22" ht="12" customHeight="1">
      <c r="A59" s="159"/>
      <c r="B59" s="159"/>
      <c r="C59" s="169"/>
      <c r="D59" s="169" t="s">
        <v>498</v>
      </c>
      <c r="E59" s="159"/>
      <c r="F59" s="160"/>
      <c r="G59" s="161"/>
      <c r="H59" s="161"/>
      <c r="I59" s="161"/>
      <c r="J59" s="159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2" ht="15">
      <c r="A60" s="159"/>
      <c r="B60" s="159"/>
      <c r="C60" s="159"/>
      <c r="D60" s="170" t="s">
        <v>516</v>
      </c>
      <c r="E60" s="159"/>
      <c r="F60" s="160">
        <v>3.84</v>
      </c>
      <c r="G60" s="161"/>
      <c r="H60" s="161"/>
      <c r="I60" s="161"/>
      <c r="J60" s="159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6" ht="24.75" customHeight="1">
      <c r="A61" s="167">
        <v>17</v>
      </c>
      <c r="B61" s="162" t="s">
        <v>148</v>
      </c>
      <c r="C61" s="168" t="s">
        <v>158</v>
      </c>
      <c r="D61" s="162" t="s">
        <v>159</v>
      </c>
      <c r="E61" s="162" t="s">
        <v>104</v>
      </c>
      <c r="F61" s="163">
        <v>31.716</v>
      </c>
      <c r="G61" s="164">
        <v>0</v>
      </c>
      <c r="H61" s="164">
        <v>0</v>
      </c>
      <c r="I61" s="164">
        <f>ROUND(F61*(G61+H61),2)</f>
        <v>0</v>
      </c>
      <c r="J61" s="162">
        <f>ROUND(F61*(N61),2)</f>
        <v>0</v>
      </c>
      <c r="K61" s="165">
        <f>ROUND(F61*(O61),2)</f>
        <v>0</v>
      </c>
      <c r="L61" s="165">
        <f>ROUND(F61*(G61),2)</f>
        <v>0</v>
      </c>
      <c r="M61" s="165">
        <f>ROUND(F61*(H61),2)</f>
        <v>0</v>
      </c>
      <c r="N61" s="165">
        <v>0</v>
      </c>
      <c r="O61" s="165"/>
      <c r="P61" s="173"/>
      <c r="Q61" s="173"/>
      <c r="R61" s="173"/>
      <c r="S61" s="171">
        <f>ROUND(F61*(P61),3)</f>
        <v>0</v>
      </c>
      <c r="T61" s="166"/>
      <c r="U61" s="166"/>
      <c r="V61" s="172">
        <f>ROUND(F61*(X61),3)</f>
        <v>2.157</v>
      </c>
      <c r="X61">
        <v>0.068</v>
      </c>
      <c r="Z61">
        <v>0</v>
      </c>
    </row>
    <row r="62" spans="1:22" ht="12" customHeight="1">
      <c r="A62" s="159"/>
      <c r="B62" s="159"/>
      <c r="C62" s="169"/>
      <c r="D62" s="169" t="s">
        <v>498</v>
      </c>
      <c r="E62" s="159"/>
      <c r="F62" s="160"/>
      <c r="G62" s="161"/>
      <c r="H62" s="161"/>
      <c r="I62" s="161"/>
      <c r="J62" s="159"/>
      <c r="K62" s="1"/>
      <c r="L62" s="1"/>
      <c r="M62" s="1"/>
      <c r="N62" s="1"/>
      <c r="O62" s="1"/>
      <c r="P62" s="1"/>
      <c r="Q62" s="1"/>
      <c r="R62" s="1"/>
      <c r="S62" s="1"/>
      <c r="V62" s="1"/>
    </row>
    <row r="63" spans="1:22" ht="15">
      <c r="A63" s="159"/>
      <c r="B63" s="159"/>
      <c r="C63" s="159"/>
      <c r="D63" s="170" t="s">
        <v>517</v>
      </c>
      <c r="E63" s="159"/>
      <c r="F63" s="160">
        <v>31.716</v>
      </c>
      <c r="G63" s="161"/>
      <c r="H63" s="161"/>
      <c r="I63" s="161"/>
      <c r="J63" s="159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6" ht="24.75" customHeight="1">
      <c r="A64" s="167">
        <v>18</v>
      </c>
      <c r="B64" s="162" t="s">
        <v>148</v>
      </c>
      <c r="C64" s="168" t="s">
        <v>168</v>
      </c>
      <c r="D64" s="162" t="s">
        <v>169</v>
      </c>
      <c r="E64" s="162" t="s">
        <v>164</v>
      </c>
      <c r="F64" s="163">
        <v>2.669691</v>
      </c>
      <c r="G64" s="164">
        <v>0</v>
      </c>
      <c r="H64" s="164">
        <v>0</v>
      </c>
      <c r="I64" s="164">
        <f>ROUND(F64*(G64+H64),2)</f>
        <v>0</v>
      </c>
      <c r="J64" s="162">
        <f>ROUND(F64*(N64),2)</f>
        <v>0</v>
      </c>
      <c r="K64" s="165">
        <f>ROUND(F64*(O64),2)</f>
        <v>0</v>
      </c>
      <c r="L64" s="165">
        <f>ROUND(F64*(G64),2)</f>
        <v>0</v>
      </c>
      <c r="M64" s="165">
        <f>ROUND(F64*(H64),2)</f>
        <v>0</v>
      </c>
      <c r="N64" s="165">
        <v>0</v>
      </c>
      <c r="O64" s="165"/>
      <c r="P64" s="173"/>
      <c r="Q64" s="173"/>
      <c r="R64" s="173"/>
      <c r="S64" s="171">
        <f>ROUND(F64*(P64),3)</f>
        <v>0</v>
      </c>
      <c r="T64" s="166"/>
      <c r="U64" s="166"/>
      <c r="V64" s="172"/>
      <c r="Z64">
        <v>0</v>
      </c>
    </row>
    <row r="65" spans="1:26" ht="24.75" customHeight="1">
      <c r="A65" s="167">
        <v>19</v>
      </c>
      <c r="B65" s="162" t="s">
        <v>148</v>
      </c>
      <c r="C65" s="168" t="s">
        <v>170</v>
      </c>
      <c r="D65" s="162" t="s">
        <v>171</v>
      </c>
      <c r="E65" s="162" t="s">
        <v>164</v>
      </c>
      <c r="F65" s="163">
        <v>26.7</v>
      </c>
      <c r="G65" s="164">
        <v>0</v>
      </c>
      <c r="H65" s="164">
        <v>0</v>
      </c>
      <c r="I65" s="164">
        <f>ROUND(F65*(G65+H65),2)</f>
        <v>0</v>
      </c>
      <c r="J65" s="162">
        <f>ROUND(F65*(N65),2)</f>
        <v>0</v>
      </c>
      <c r="K65" s="165">
        <f>ROUND(F65*(O65),2)</f>
        <v>0</v>
      </c>
      <c r="L65" s="165">
        <f>ROUND(F65*(G65),2)</f>
        <v>0</v>
      </c>
      <c r="M65" s="165">
        <f>ROUND(F65*(H65),2)</f>
        <v>0</v>
      </c>
      <c r="N65" s="165">
        <v>0</v>
      </c>
      <c r="O65" s="165"/>
      <c r="P65" s="173"/>
      <c r="Q65" s="173"/>
      <c r="R65" s="173"/>
      <c r="S65" s="171">
        <f>ROUND(F65*(P65),3)</f>
        <v>0</v>
      </c>
      <c r="T65" s="166"/>
      <c r="U65" s="166"/>
      <c r="V65" s="172"/>
      <c r="Z65">
        <v>0</v>
      </c>
    </row>
    <row r="66" spans="1:26" ht="24.75" customHeight="1">
      <c r="A66" s="167">
        <v>20</v>
      </c>
      <c r="B66" s="162" t="s">
        <v>148</v>
      </c>
      <c r="C66" s="168" t="s">
        <v>172</v>
      </c>
      <c r="D66" s="162" t="s">
        <v>173</v>
      </c>
      <c r="E66" s="162" t="s">
        <v>164</v>
      </c>
      <c r="F66" s="163">
        <v>2.67</v>
      </c>
      <c r="G66" s="164">
        <v>0</v>
      </c>
      <c r="H66" s="164">
        <v>0</v>
      </c>
      <c r="I66" s="164">
        <f>ROUND(F66*(G66+H66),2)</f>
        <v>0</v>
      </c>
      <c r="J66" s="162">
        <f>ROUND(F66*(N66),2)</f>
        <v>0</v>
      </c>
      <c r="K66" s="165">
        <f>ROUND(F66*(O66),2)</f>
        <v>0</v>
      </c>
      <c r="L66" s="165">
        <f>ROUND(F66*(G66),2)</f>
        <v>0</v>
      </c>
      <c r="M66" s="165">
        <f>ROUND(F66*(H66),2)</f>
        <v>0</v>
      </c>
      <c r="N66" s="165">
        <v>0</v>
      </c>
      <c r="O66" s="165"/>
      <c r="P66" s="173"/>
      <c r="Q66" s="173"/>
      <c r="R66" s="173"/>
      <c r="S66" s="171">
        <f>ROUND(F66*(P66),3)</f>
        <v>0</v>
      </c>
      <c r="T66" s="166"/>
      <c r="U66" s="166"/>
      <c r="V66" s="172"/>
      <c r="Z66">
        <v>0</v>
      </c>
    </row>
    <row r="67" spans="1:26" ht="24.75" customHeight="1">
      <c r="A67" s="167">
        <v>21</v>
      </c>
      <c r="B67" s="162" t="s">
        <v>148</v>
      </c>
      <c r="C67" s="168" t="s">
        <v>174</v>
      </c>
      <c r="D67" s="162" t="s">
        <v>175</v>
      </c>
      <c r="E67" s="162" t="s">
        <v>164</v>
      </c>
      <c r="F67" s="163">
        <v>21.36</v>
      </c>
      <c r="G67" s="164">
        <v>0</v>
      </c>
      <c r="H67" s="164">
        <v>0</v>
      </c>
      <c r="I67" s="164">
        <f>ROUND(F67*(G67+H67),2)</f>
        <v>0</v>
      </c>
      <c r="J67" s="162">
        <f>ROUND(F67*(N67),2)</f>
        <v>0</v>
      </c>
      <c r="K67" s="165">
        <f>ROUND(F67*(O67),2)</f>
        <v>0</v>
      </c>
      <c r="L67" s="165">
        <f>ROUND(F67*(G67),2)</f>
        <v>0</v>
      </c>
      <c r="M67" s="165">
        <f>ROUND(F67*(H67),2)</f>
        <v>0</v>
      </c>
      <c r="N67" s="165">
        <v>0</v>
      </c>
      <c r="O67" s="165"/>
      <c r="P67" s="173"/>
      <c r="Q67" s="173"/>
      <c r="R67" s="173"/>
      <c r="S67" s="171">
        <f>ROUND(F67*(P67),3)</f>
        <v>0</v>
      </c>
      <c r="T67" s="166"/>
      <c r="U67" s="166"/>
      <c r="V67" s="172"/>
      <c r="Z67">
        <v>0</v>
      </c>
    </row>
    <row r="68" spans="1:22" ht="15">
      <c r="A68" s="159"/>
      <c r="B68" s="159"/>
      <c r="C68" s="169"/>
      <c r="D68" s="176" t="s">
        <v>518</v>
      </c>
      <c r="E68" s="159"/>
      <c r="F68" s="160">
        <v>21.36</v>
      </c>
      <c r="G68" s="161"/>
      <c r="H68" s="161"/>
      <c r="I68" s="161"/>
      <c r="J68" s="159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6" ht="34.5" customHeight="1">
      <c r="A69" s="167">
        <v>22</v>
      </c>
      <c r="B69" s="162" t="s">
        <v>148</v>
      </c>
      <c r="C69" s="168" t="s">
        <v>177</v>
      </c>
      <c r="D69" s="162" t="s">
        <v>178</v>
      </c>
      <c r="E69" s="162" t="s">
        <v>164</v>
      </c>
      <c r="F69" s="163">
        <v>2.67</v>
      </c>
      <c r="G69" s="164">
        <v>0</v>
      </c>
      <c r="H69" s="164">
        <v>0</v>
      </c>
      <c r="I69" s="164">
        <f>ROUND(F69*(G69+H69),2)</f>
        <v>0</v>
      </c>
      <c r="J69" s="162">
        <f>ROUND(F69*(N69),2)</f>
        <v>0</v>
      </c>
      <c r="K69" s="165">
        <f>ROUND(F69*(O69),2)</f>
        <v>0</v>
      </c>
      <c r="L69" s="165">
        <f>ROUND(F69*(G69),2)</f>
        <v>0</v>
      </c>
      <c r="M69" s="165">
        <f>ROUND(F69*(H69),2)</f>
        <v>0</v>
      </c>
      <c r="N69" s="165">
        <v>0</v>
      </c>
      <c r="O69" s="165"/>
      <c r="P69" s="173"/>
      <c r="Q69" s="173"/>
      <c r="R69" s="173"/>
      <c r="S69" s="171">
        <f>ROUND(F69*(P69),3)</f>
        <v>0</v>
      </c>
      <c r="T69" s="166"/>
      <c r="U69" s="166"/>
      <c r="V69" s="172"/>
      <c r="Z69">
        <v>0</v>
      </c>
    </row>
    <row r="70" spans="1:26" ht="24.75" customHeight="1">
      <c r="A70" s="167">
        <v>23</v>
      </c>
      <c r="B70" s="162" t="s">
        <v>140</v>
      </c>
      <c r="C70" s="168" t="s">
        <v>179</v>
      </c>
      <c r="D70" s="162" t="s">
        <v>180</v>
      </c>
      <c r="E70" s="162" t="s">
        <v>104</v>
      </c>
      <c r="F70" s="163">
        <v>49.246</v>
      </c>
      <c r="G70" s="164">
        <v>0</v>
      </c>
      <c r="H70" s="164">
        <v>0</v>
      </c>
      <c r="I70" s="164">
        <f>ROUND(F70*(G70+H70),2)</f>
        <v>0</v>
      </c>
      <c r="J70" s="162">
        <f>ROUND(F70*(N70),2)</f>
        <v>0</v>
      </c>
      <c r="K70" s="165">
        <f>ROUND(F70*(O70),2)</f>
        <v>0</v>
      </c>
      <c r="L70" s="165">
        <f>ROUND(F70*(G70),2)</f>
        <v>0</v>
      </c>
      <c r="M70" s="165">
        <f>ROUND(F70*(H70),2)</f>
        <v>0</v>
      </c>
      <c r="N70" s="165">
        <v>0</v>
      </c>
      <c r="O70" s="165"/>
      <c r="P70" s="173"/>
      <c r="Q70" s="173"/>
      <c r="R70" s="173"/>
      <c r="S70" s="171">
        <f>ROUND(F70*(P70),3)</f>
        <v>0</v>
      </c>
      <c r="T70" s="166"/>
      <c r="U70" s="166"/>
      <c r="V70" s="172">
        <f>ROUND(F70*(X70),3)</f>
        <v>0.025</v>
      </c>
      <c r="X70">
        <v>0.0005</v>
      </c>
      <c r="Z70">
        <v>0</v>
      </c>
    </row>
    <row r="71" spans="1:22" ht="12" customHeight="1">
      <c r="A71" s="159"/>
      <c r="B71" s="159"/>
      <c r="C71" s="169"/>
      <c r="D71" s="169" t="s">
        <v>519</v>
      </c>
      <c r="E71" s="159"/>
      <c r="F71" s="160"/>
      <c r="G71" s="161"/>
      <c r="H71" s="161"/>
      <c r="I71" s="161"/>
      <c r="J71" s="159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2" ht="15">
      <c r="A72" s="159"/>
      <c r="B72" s="159"/>
      <c r="C72" s="159"/>
      <c r="D72" s="170" t="s">
        <v>520</v>
      </c>
      <c r="E72" s="159"/>
      <c r="F72" s="160">
        <v>49.246</v>
      </c>
      <c r="G72" s="161"/>
      <c r="H72" s="161"/>
      <c r="I72" s="161"/>
      <c r="J72" s="159"/>
      <c r="K72" s="1"/>
      <c r="L72" s="1"/>
      <c r="M72" s="1"/>
      <c r="N72" s="1"/>
      <c r="O72" s="1"/>
      <c r="P72" s="1"/>
      <c r="Q72" s="1"/>
      <c r="R72" s="1"/>
      <c r="S72" s="1"/>
      <c r="V72" s="1"/>
    </row>
    <row r="73" spans="1:26" ht="24.75" customHeight="1">
      <c r="A73" s="167">
        <v>24</v>
      </c>
      <c r="B73" s="162" t="s">
        <v>184</v>
      </c>
      <c r="C73" s="168" t="s">
        <v>185</v>
      </c>
      <c r="D73" s="162" t="s">
        <v>186</v>
      </c>
      <c r="E73" s="162" t="s">
        <v>104</v>
      </c>
      <c r="F73" s="163">
        <v>5.46</v>
      </c>
      <c r="G73" s="164">
        <v>0</v>
      </c>
      <c r="H73" s="164">
        <v>0</v>
      </c>
      <c r="I73" s="164">
        <f>ROUND(F73*(G73+H73),2)</f>
        <v>0</v>
      </c>
      <c r="J73" s="162">
        <f>ROUND(F73*(N73),2)</f>
        <v>0</v>
      </c>
      <c r="K73" s="165">
        <f>ROUND(F73*(O73),2)</f>
        <v>0</v>
      </c>
      <c r="L73" s="165">
        <f>ROUND(F73*(G73),2)</f>
        <v>0</v>
      </c>
      <c r="M73" s="165">
        <f>ROUND(F73*(H73),2)</f>
        <v>0</v>
      </c>
      <c r="N73" s="165">
        <v>0</v>
      </c>
      <c r="O73" s="165"/>
      <c r="P73" s="173"/>
      <c r="Q73" s="173"/>
      <c r="R73" s="173"/>
      <c r="S73" s="171">
        <f>ROUND(F73*(P73),3)</f>
        <v>0</v>
      </c>
      <c r="T73" s="166"/>
      <c r="U73" s="166"/>
      <c r="V73" s="172"/>
      <c r="Z73">
        <v>0</v>
      </c>
    </row>
    <row r="74" spans="1:22" ht="12" customHeight="1">
      <c r="A74" s="159"/>
      <c r="B74" s="159"/>
      <c r="C74" s="169"/>
      <c r="D74" s="169" t="s">
        <v>521</v>
      </c>
      <c r="E74" s="159"/>
      <c r="F74" s="160"/>
      <c r="G74" s="161"/>
      <c r="H74" s="161"/>
      <c r="I74" s="161"/>
      <c r="J74" s="159"/>
      <c r="K74" s="1"/>
      <c r="L74" s="1"/>
      <c r="M74" s="1"/>
      <c r="N74" s="1"/>
      <c r="O74" s="1"/>
      <c r="P74" s="1"/>
      <c r="Q74" s="1"/>
      <c r="R74" s="1"/>
      <c r="S74" s="1"/>
      <c r="V74" s="1"/>
    </row>
    <row r="75" spans="1:22" ht="15">
      <c r="A75" s="159"/>
      <c r="B75" s="159"/>
      <c r="C75" s="159"/>
      <c r="D75" s="170" t="s">
        <v>522</v>
      </c>
      <c r="E75" s="159"/>
      <c r="F75" s="160">
        <v>5.46</v>
      </c>
      <c r="G75" s="161"/>
      <c r="H75" s="161"/>
      <c r="I75" s="161"/>
      <c r="J75" s="159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6" ht="15">
      <c r="A76" s="144"/>
      <c r="B76" s="144"/>
      <c r="C76" s="158">
        <v>9</v>
      </c>
      <c r="D76" s="158" t="s">
        <v>73</v>
      </c>
      <c r="E76" s="144"/>
      <c r="F76" s="157"/>
      <c r="G76" s="146">
        <f>ROUND((SUM(L51:L75))/1,2)</f>
        <v>0</v>
      </c>
      <c r="H76" s="146">
        <f>ROUND((SUM(M51:M75))/1,2)</f>
        <v>0</v>
      </c>
      <c r="I76" s="146">
        <f>ROUND((SUM(I51:I75))/1,2)</f>
        <v>0</v>
      </c>
      <c r="J76" s="144"/>
      <c r="K76" s="144"/>
      <c r="L76" s="144">
        <f>ROUND((SUM(L51:L75))/1,2)</f>
        <v>0</v>
      </c>
      <c r="M76" s="144">
        <f>ROUND((SUM(M51:M75))/1,2)</f>
        <v>0</v>
      </c>
      <c r="N76" s="144"/>
      <c r="O76" s="144"/>
      <c r="P76" s="174"/>
      <c r="Q76" s="144"/>
      <c r="R76" s="144"/>
      <c r="S76" s="174">
        <f>ROUND((SUM(S51:S75))/1,2)</f>
        <v>0.01</v>
      </c>
      <c r="T76" s="142"/>
      <c r="U76" s="142"/>
      <c r="V76" s="2">
        <f>ROUND((SUM(V51:V75))/1,2)</f>
        <v>2.46</v>
      </c>
      <c r="W76" s="142"/>
      <c r="X76" s="142"/>
      <c r="Y76" s="142"/>
      <c r="Z76" s="142"/>
    </row>
    <row r="77" spans="1:22" ht="15">
      <c r="A77" s="1"/>
      <c r="B77" s="1"/>
      <c r="C77" s="1"/>
      <c r="D77" s="1"/>
      <c r="E77" s="1"/>
      <c r="F77" s="153"/>
      <c r="G77" s="139"/>
      <c r="H77" s="139"/>
      <c r="I77" s="139"/>
      <c r="J77" s="1"/>
      <c r="K77" s="1"/>
      <c r="L77" s="1"/>
      <c r="M77" s="1"/>
      <c r="N77" s="1"/>
      <c r="O77" s="1"/>
      <c r="P77" s="1"/>
      <c r="Q77" s="1"/>
      <c r="R77" s="1"/>
      <c r="S77" s="1"/>
      <c r="V77" s="1"/>
    </row>
    <row r="78" spans="1:26" ht="15">
      <c r="A78" s="144"/>
      <c r="B78" s="144"/>
      <c r="C78" s="158">
        <v>99</v>
      </c>
      <c r="D78" s="158" t="s">
        <v>74</v>
      </c>
      <c r="E78" s="144"/>
      <c r="F78" s="157"/>
      <c r="G78" s="145"/>
      <c r="H78" s="145"/>
      <c r="I78" s="145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2"/>
      <c r="U78" s="142"/>
      <c r="V78" s="144"/>
      <c r="W78" s="142"/>
      <c r="X78" s="142"/>
      <c r="Y78" s="142"/>
      <c r="Z78" s="142"/>
    </row>
    <row r="79" spans="1:26" ht="24.75" customHeight="1">
      <c r="A79" s="167">
        <v>25</v>
      </c>
      <c r="B79" s="162" t="s">
        <v>189</v>
      </c>
      <c r="C79" s="168" t="s">
        <v>190</v>
      </c>
      <c r="D79" s="162" t="s">
        <v>191</v>
      </c>
      <c r="E79" s="162" t="s">
        <v>164</v>
      </c>
      <c r="F79" s="163">
        <v>2.0072319800000002</v>
      </c>
      <c r="G79" s="164">
        <v>0</v>
      </c>
      <c r="H79" s="164">
        <v>0</v>
      </c>
      <c r="I79" s="164">
        <f>ROUND(F79*(G79+H79),2)</f>
        <v>0</v>
      </c>
      <c r="J79" s="162">
        <f>ROUND(F79*(N79),2)</f>
        <v>0</v>
      </c>
      <c r="K79" s="165">
        <f>ROUND(F79*(O79),2)</f>
        <v>0</v>
      </c>
      <c r="L79" s="165">
        <f>ROUND(F79*(G79),2)</f>
        <v>0</v>
      </c>
      <c r="M79" s="165">
        <f>ROUND(F79*(H79),2)</f>
        <v>0</v>
      </c>
      <c r="N79" s="165">
        <v>0</v>
      </c>
      <c r="O79" s="165"/>
      <c r="P79" s="173"/>
      <c r="Q79" s="173"/>
      <c r="R79" s="173"/>
      <c r="S79" s="171">
        <f>ROUND(F79*(P79),3)</f>
        <v>0</v>
      </c>
      <c r="T79" s="166"/>
      <c r="U79" s="166"/>
      <c r="V79" s="172"/>
      <c r="Z79">
        <v>0</v>
      </c>
    </row>
    <row r="80" spans="1:26" ht="15">
      <c r="A80" s="144"/>
      <c r="B80" s="144"/>
      <c r="C80" s="158">
        <v>99</v>
      </c>
      <c r="D80" s="158" t="s">
        <v>74</v>
      </c>
      <c r="E80" s="144"/>
      <c r="F80" s="157"/>
      <c r="G80" s="146">
        <f>ROUND((SUM(L78:L79))/1,2)</f>
        <v>0</v>
      </c>
      <c r="H80" s="146">
        <f>ROUND((SUM(M78:M79))/1,2)</f>
        <v>0</v>
      </c>
      <c r="I80" s="146">
        <f>ROUND((SUM(I78:I79))/1,2)</f>
        <v>0</v>
      </c>
      <c r="J80" s="144"/>
      <c r="K80" s="144"/>
      <c r="L80" s="144">
        <f>ROUND((SUM(L78:L79))/1,2)</f>
        <v>0</v>
      </c>
      <c r="M80" s="144">
        <f>ROUND((SUM(M78:M79))/1,2)</f>
        <v>0</v>
      </c>
      <c r="N80" s="144"/>
      <c r="O80" s="144"/>
      <c r="P80" s="174"/>
      <c r="Q80" s="144"/>
      <c r="R80" s="144"/>
      <c r="S80" s="174">
        <f>ROUND((SUM(S78:S79))/1,2)</f>
        <v>0</v>
      </c>
      <c r="T80" s="142"/>
      <c r="U80" s="142"/>
      <c r="V80" s="2">
        <f>ROUND((SUM(V78:V79))/1,2)</f>
        <v>0</v>
      </c>
      <c r="W80" s="142"/>
      <c r="X80" s="142"/>
      <c r="Y80" s="142"/>
      <c r="Z80" s="142"/>
    </row>
    <row r="81" spans="1:22" ht="15">
      <c r="A81" s="1"/>
      <c r="B81" s="1"/>
      <c r="C81" s="1"/>
      <c r="D81" s="1"/>
      <c r="E81" s="1"/>
      <c r="F81" s="153"/>
      <c r="G81" s="139"/>
      <c r="H81" s="139"/>
      <c r="I81" s="139"/>
      <c r="J81" s="1"/>
      <c r="K81" s="1"/>
      <c r="L81" s="1"/>
      <c r="M81" s="1"/>
      <c r="N81" s="1"/>
      <c r="O81" s="1"/>
      <c r="P81" s="1"/>
      <c r="Q81" s="1"/>
      <c r="R81" s="1"/>
      <c r="S81" s="1"/>
      <c r="V81" s="1"/>
    </row>
    <row r="82" spans="1:22" ht="15">
      <c r="A82" s="144"/>
      <c r="B82" s="144"/>
      <c r="C82" s="144"/>
      <c r="D82" s="2" t="s">
        <v>70</v>
      </c>
      <c r="E82" s="144"/>
      <c r="F82" s="157"/>
      <c r="G82" s="146">
        <f>ROUND((SUM(L9:L81))/2,2)</f>
        <v>0</v>
      </c>
      <c r="H82" s="146">
        <f>ROUND((SUM(M9:M81))/2,2)</f>
        <v>0</v>
      </c>
      <c r="I82" s="146">
        <f>ROUND((SUM(I9:I81))/2,2)</f>
        <v>0</v>
      </c>
      <c r="J82" s="145"/>
      <c r="K82" s="144"/>
      <c r="L82" s="145">
        <f>ROUND((SUM(L9:L81))/2,2)</f>
        <v>0</v>
      </c>
      <c r="M82" s="145">
        <f>ROUND((SUM(M9:M81))/2,2)</f>
        <v>0</v>
      </c>
      <c r="N82" s="144"/>
      <c r="O82" s="144"/>
      <c r="P82" s="174"/>
      <c r="Q82" s="144"/>
      <c r="R82" s="144"/>
      <c r="S82" s="174">
        <f>ROUND((SUM(S9:S81))/2,2)</f>
        <v>2.01</v>
      </c>
      <c r="T82" s="142"/>
      <c r="U82" s="142"/>
      <c r="V82" s="2">
        <f>ROUND((SUM(V9:V81))/2,2)</f>
        <v>2.46</v>
      </c>
    </row>
    <row r="83" spans="1:22" ht="15">
      <c r="A83" s="1"/>
      <c r="B83" s="1"/>
      <c r="C83" s="1"/>
      <c r="D83" s="1"/>
      <c r="E83" s="1"/>
      <c r="F83" s="153"/>
      <c r="G83" s="139"/>
      <c r="H83" s="139"/>
      <c r="I83" s="139"/>
      <c r="J83" s="1"/>
      <c r="K83" s="1"/>
      <c r="L83" s="1"/>
      <c r="M83" s="1"/>
      <c r="N83" s="1"/>
      <c r="O83" s="1"/>
      <c r="P83" s="1"/>
      <c r="Q83" s="1"/>
      <c r="R83" s="1"/>
      <c r="S83" s="1"/>
      <c r="V83" s="1"/>
    </row>
    <row r="84" spans="1:26" ht="15">
      <c r="A84" s="144"/>
      <c r="B84" s="144"/>
      <c r="C84" s="144"/>
      <c r="D84" s="2" t="s">
        <v>75</v>
      </c>
      <c r="E84" s="144"/>
      <c r="F84" s="157"/>
      <c r="G84" s="145"/>
      <c r="H84" s="145"/>
      <c r="I84" s="145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2"/>
      <c r="U84" s="142"/>
      <c r="V84" s="144"/>
      <c r="W84" s="142"/>
      <c r="X84" s="142"/>
      <c r="Y84" s="142"/>
      <c r="Z84" s="142"/>
    </row>
    <row r="85" spans="1:26" ht="15">
      <c r="A85" s="144"/>
      <c r="B85" s="144"/>
      <c r="C85" s="158">
        <v>711</v>
      </c>
      <c r="D85" s="158" t="s">
        <v>76</v>
      </c>
      <c r="E85" s="144"/>
      <c r="F85" s="157"/>
      <c r="G85" s="145"/>
      <c r="H85" s="145"/>
      <c r="I85" s="145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2"/>
      <c r="U85" s="142"/>
      <c r="V85" s="144"/>
      <c r="W85" s="142"/>
      <c r="X85" s="142"/>
      <c r="Y85" s="142"/>
      <c r="Z85" s="142"/>
    </row>
    <row r="86" spans="1:26" ht="24.75" customHeight="1">
      <c r="A86" s="167">
        <v>26</v>
      </c>
      <c r="B86" s="162" t="s">
        <v>192</v>
      </c>
      <c r="C86" s="168" t="s">
        <v>193</v>
      </c>
      <c r="D86" s="162" t="s">
        <v>194</v>
      </c>
      <c r="E86" s="162" t="s">
        <v>195</v>
      </c>
      <c r="F86" s="163">
        <v>16.6</v>
      </c>
      <c r="G86" s="164">
        <v>0</v>
      </c>
      <c r="H86" s="164">
        <v>0</v>
      </c>
      <c r="I86" s="164">
        <f>ROUND(F86*(G86+H86),2)</f>
        <v>0</v>
      </c>
      <c r="J86" s="162">
        <f>ROUND(F86*(N86),2)</f>
        <v>0</v>
      </c>
      <c r="K86" s="165">
        <f>ROUND(F86*(O86),2)</f>
        <v>0</v>
      </c>
      <c r="L86" s="165">
        <f>ROUND(F86*(G86),2)</f>
        <v>0</v>
      </c>
      <c r="M86" s="165">
        <f>ROUND(F86*(H86),2)</f>
        <v>0</v>
      </c>
      <c r="N86" s="165">
        <v>0</v>
      </c>
      <c r="O86" s="165"/>
      <c r="P86" s="172">
        <v>0.00034</v>
      </c>
      <c r="Q86" s="173"/>
      <c r="R86" s="173">
        <v>0.00034</v>
      </c>
      <c r="S86" s="171">
        <f>ROUND(F86*(P86),3)</f>
        <v>0.006</v>
      </c>
      <c r="T86" s="166"/>
      <c r="U86" s="166"/>
      <c r="V86" s="172"/>
      <c r="Z86">
        <v>0</v>
      </c>
    </row>
    <row r="87" spans="1:22" ht="12" customHeight="1">
      <c r="A87" s="159"/>
      <c r="B87" s="159"/>
      <c r="C87" s="169"/>
      <c r="D87" s="169" t="s">
        <v>498</v>
      </c>
      <c r="E87" s="159"/>
      <c r="F87" s="160"/>
      <c r="G87" s="161"/>
      <c r="H87" s="161"/>
      <c r="I87" s="161"/>
      <c r="J87" s="159"/>
      <c r="K87" s="1"/>
      <c r="L87" s="1"/>
      <c r="M87" s="1"/>
      <c r="N87" s="1"/>
      <c r="O87" s="1"/>
      <c r="P87" s="1"/>
      <c r="Q87" s="1"/>
      <c r="R87" s="1"/>
      <c r="S87" s="1"/>
      <c r="V87" s="1"/>
    </row>
    <row r="88" spans="1:22" ht="15">
      <c r="A88" s="159"/>
      <c r="B88" s="159"/>
      <c r="C88" s="159"/>
      <c r="D88" s="170" t="s">
        <v>523</v>
      </c>
      <c r="E88" s="159"/>
      <c r="F88" s="160">
        <v>16.6</v>
      </c>
      <c r="G88" s="161"/>
      <c r="H88" s="161"/>
      <c r="I88" s="161"/>
      <c r="J88" s="159"/>
      <c r="K88" s="1"/>
      <c r="L88" s="1"/>
      <c r="M88" s="1"/>
      <c r="N88" s="1"/>
      <c r="O88" s="1"/>
      <c r="P88" s="1"/>
      <c r="Q88" s="1"/>
      <c r="R88" s="1"/>
      <c r="S88" s="1"/>
      <c r="V88" s="1"/>
    </row>
    <row r="89" spans="1:26" ht="24.75" customHeight="1">
      <c r="A89" s="167">
        <v>27</v>
      </c>
      <c r="B89" s="162" t="s">
        <v>192</v>
      </c>
      <c r="C89" s="168" t="s">
        <v>199</v>
      </c>
      <c r="D89" s="162" t="s">
        <v>200</v>
      </c>
      <c r="E89" s="162" t="s">
        <v>201</v>
      </c>
      <c r="F89" s="163">
        <v>3.2</v>
      </c>
      <c r="G89" s="164">
        <v>0</v>
      </c>
      <c r="H89" s="164">
        <v>0</v>
      </c>
      <c r="I89" s="164">
        <f>ROUND(F89*(G89+H89),2)</f>
        <v>0</v>
      </c>
      <c r="J89" s="162">
        <f>ROUND(F89*(N89),2)</f>
        <v>0</v>
      </c>
      <c r="K89" s="165">
        <f>ROUND(F89*(O89),2)</f>
        <v>0</v>
      </c>
      <c r="L89" s="165">
        <f>ROUND(F89*(G89),2)</f>
        <v>0</v>
      </c>
      <c r="M89" s="165">
        <f>ROUND(F89*(H89),2)</f>
        <v>0</v>
      </c>
      <c r="N89" s="165">
        <v>0</v>
      </c>
      <c r="O89" s="165"/>
      <c r="P89" s="173"/>
      <c r="Q89" s="173"/>
      <c r="R89" s="173"/>
      <c r="S89" s="171">
        <f>ROUND(F89*(P89),3)</f>
        <v>0</v>
      </c>
      <c r="T89" s="166"/>
      <c r="U89" s="166"/>
      <c r="V89" s="172"/>
      <c r="Z89">
        <v>0</v>
      </c>
    </row>
    <row r="90" spans="1:26" ht="24.75" customHeight="1">
      <c r="A90" s="167">
        <v>28</v>
      </c>
      <c r="B90" s="162" t="s">
        <v>140</v>
      </c>
      <c r="C90" s="168" t="s">
        <v>202</v>
      </c>
      <c r="D90" s="162" t="s">
        <v>203</v>
      </c>
      <c r="E90" s="162" t="s">
        <v>104</v>
      </c>
      <c r="F90" s="163">
        <v>10.92</v>
      </c>
      <c r="G90" s="164">
        <v>0</v>
      </c>
      <c r="H90" s="164">
        <v>0</v>
      </c>
      <c r="I90" s="164">
        <f>ROUND(F90*(G90+H90),2)</f>
        <v>0</v>
      </c>
      <c r="J90" s="162">
        <f>ROUND(F90*(N90),2)</f>
        <v>0</v>
      </c>
      <c r="K90" s="165">
        <f>ROUND(F90*(O90),2)</f>
        <v>0</v>
      </c>
      <c r="L90" s="165">
        <f>ROUND(F90*(G90),2)</f>
        <v>0</v>
      </c>
      <c r="M90" s="165">
        <f>ROUND(F90*(H90),2)</f>
        <v>0</v>
      </c>
      <c r="N90" s="165">
        <v>0</v>
      </c>
      <c r="O90" s="165"/>
      <c r="P90" s="173"/>
      <c r="Q90" s="173"/>
      <c r="R90" s="173"/>
      <c r="S90" s="171">
        <f>ROUND(F90*(P90),3)</f>
        <v>0</v>
      </c>
      <c r="T90" s="166"/>
      <c r="U90" s="166"/>
      <c r="V90" s="172"/>
      <c r="Z90">
        <v>0</v>
      </c>
    </row>
    <row r="91" spans="1:22" ht="12" customHeight="1">
      <c r="A91" s="159"/>
      <c r="B91" s="159"/>
      <c r="C91" s="169"/>
      <c r="D91" s="169" t="s">
        <v>524</v>
      </c>
      <c r="E91" s="159"/>
      <c r="F91" s="160"/>
      <c r="G91" s="161"/>
      <c r="H91" s="161"/>
      <c r="I91" s="161"/>
      <c r="J91" s="159"/>
      <c r="K91" s="1"/>
      <c r="L91" s="1"/>
      <c r="M91" s="1"/>
      <c r="N91" s="1"/>
      <c r="O91" s="1"/>
      <c r="P91" s="1"/>
      <c r="Q91" s="1"/>
      <c r="R91" s="1"/>
      <c r="S91" s="1"/>
      <c r="V91" s="1"/>
    </row>
    <row r="92" spans="1:22" ht="15">
      <c r="A92" s="159"/>
      <c r="B92" s="159"/>
      <c r="C92" s="159"/>
      <c r="D92" s="170" t="s">
        <v>525</v>
      </c>
      <c r="E92" s="159"/>
      <c r="F92" s="160">
        <v>5.46</v>
      </c>
      <c r="G92" s="161"/>
      <c r="H92" s="161"/>
      <c r="I92" s="161"/>
      <c r="J92" s="159"/>
      <c r="K92" s="1"/>
      <c r="L92" s="1"/>
      <c r="M92" s="1"/>
      <c r="N92" s="1"/>
      <c r="O92" s="1"/>
      <c r="P92" s="1"/>
      <c r="Q92" s="1"/>
      <c r="R92" s="1"/>
      <c r="S92" s="1"/>
      <c r="V92" s="1"/>
    </row>
    <row r="93" spans="1:22" ht="12" customHeight="1">
      <c r="A93" s="159"/>
      <c r="B93" s="159"/>
      <c r="C93" s="169"/>
      <c r="D93" s="169" t="s">
        <v>526</v>
      </c>
      <c r="E93" s="159"/>
      <c r="F93" s="160"/>
      <c r="G93" s="161"/>
      <c r="H93" s="161"/>
      <c r="I93" s="161"/>
      <c r="J93" s="159"/>
      <c r="K93" s="1"/>
      <c r="L93" s="1"/>
      <c r="M93" s="1"/>
      <c r="N93" s="1"/>
      <c r="O93" s="1"/>
      <c r="P93" s="1"/>
      <c r="Q93" s="1"/>
      <c r="R93" s="1"/>
      <c r="S93" s="1"/>
      <c r="V93" s="1"/>
    </row>
    <row r="94" spans="1:22" ht="15">
      <c r="A94" s="159"/>
      <c r="B94" s="159"/>
      <c r="C94" s="159"/>
      <c r="D94" s="170" t="s">
        <v>513</v>
      </c>
      <c r="E94" s="159"/>
      <c r="F94" s="160">
        <v>5.46</v>
      </c>
      <c r="G94" s="161"/>
      <c r="H94" s="161"/>
      <c r="I94" s="161"/>
      <c r="J94" s="159"/>
      <c r="K94" s="1"/>
      <c r="L94" s="1"/>
      <c r="M94" s="1"/>
      <c r="N94" s="1"/>
      <c r="O94" s="1"/>
      <c r="P94" s="1"/>
      <c r="Q94" s="1"/>
      <c r="R94" s="1"/>
      <c r="S94" s="1"/>
      <c r="V94" s="1"/>
    </row>
    <row r="95" spans="1:26" ht="24.75" customHeight="1">
      <c r="A95" s="167">
        <v>29</v>
      </c>
      <c r="B95" s="162" t="s">
        <v>140</v>
      </c>
      <c r="C95" s="168" t="s">
        <v>207</v>
      </c>
      <c r="D95" s="162" t="s">
        <v>208</v>
      </c>
      <c r="E95" s="162" t="s">
        <v>104</v>
      </c>
      <c r="F95" s="163">
        <v>31.716</v>
      </c>
      <c r="G95" s="164">
        <v>0</v>
      </c>
      <c r="H95" s="164">
        <v>0</v>
      </c>
      <c r="I95" s="164">
        <f>ROUND(F95*(G95+H95),2)</f>
        <v>0</v>
      </c>
      <c r="J95" s="162">
        <f>ROUND(F95*(N95),2)</f>
        <v>0</v>
      </c>
      <c r="K95" s="165">
        <f>ROUND(F95*(O95),2)</f>
        <v>0</v>
      </c>
      <c r="L95" s="165">
        <f>ROUND(F95*(G95),2)</f>
        <v>0</v>
      </c>
      <c r="M95" s="165">
        <f>ROUND(F95*(H95),2)</f>
        <v>0</v>
      </c>
      <c r="N95" s="165">
        <v>0</v>
      </c>
      <c r="O95" s="165"/>
      <c r="P95" s="173"/>
      <c r="Q95" s="173"/>
      <c r="R95" s="173"/>
      <c r="S95" s="171">
        <f>ROUND(F95*(P95),3)</f>
        <v>0</v>
      </c>
      <c r="T95" s="166"/>
      <c r="U95" s="166"/>
      <c r="V95" s="172"/>
      <c r="Z95">
        <v>0</v>
      </c>
    </row>
    <row r="96" spans="1:22" ht="12" customHeight="1">
      <c r="A96" s="159"/>
      <c r="B96" s="159"/>
      <c r="C96" s="169"/>
      <c r="D96" s="169" t="s">
        <v>527</v>
      </c>
      <c r="E96" s="159"/>
      <c r="F96" s="160"/>
      <c r="G96" s="161"/>
      <c r="H96" s="161"/>
      <c r="I96" s="161"/>
      <c r="J96" s="159"/>
      <c r="K96" s="1"/>
      <c r="L96" s="1"/>
      <c r="M96" s="1"/>
      <c r="N96" s="1"/>
      <c r="O96" s="1"/>
      <c r="P96" s="1"/>
      <c r="Q96" s="1"/>
      <c r="R96" s="1"/>
      <c r="S96" s="1"/>
      <c r="V96" s="1"/>
    </row>
    <row r="97" spans="1:22" ht="15">
      <c r="A97" s="159"/>
      <c r="B97" s="159"/>
      <c r="C97" s="159"/>
      <c r="D97" s="170" t="s">
        <v>528</v>
      </c>
      <c r="E97" s="159"/>
      <c r="F97" s="160">
        <v>31.716</v>
      </c>
      <c r="G97" s="161"/>
      <c r="H97" s="161"/>
      <c r="I97" s="161"/>
      <c r="J97" s="159"/>
      <c r="K97" s="1"/>
      <c r="L97" s="1"/>
      <c r="M97" s="1"/>
      <c r="N97" s="1"/>
      <c r="O97" s="1"/>
      <c r="P97" s="1"/>
      <c r="Q97" s="1"/>
      <c r="R97" s="1"/>
      <c r="S97" s="1"/>
      <c r="V97" s="1"/>
    </row>
    <row r="98" spans="1:26" ht="24.75" customHeight="1">
      <c r="A98" s="182">
        <v>30</v>
      </c>
      <c r="B98" s="177" t="s">
        <v>212</v>
      </c>
      <c r="C98" s="183" t="s">
        <v>213</v>
      </c>
      <c r="D98" s="177" t="s">
        <v>214</v>
      </c>
      <c r="E98" s="177" t="s">
        <v>195</v>
      </c>
      <c r="F98" s="178">
        <v>36.52</v>
      </c>
      <c r="G98" s="179">
        <v>0</v>
      </c>
      <c r="H98" s="179">
        <v>0</v>
      </c>
      <c r="I98" s="179">
        <f>ROUND(F98*(G98+H98),2)</f>
        <v>0</v>
      </c>
      <c r="J98" s="177">
        <f>ROUND(F98*(N98),2)</f>
        <v>0</v>
      </c>
      <c r="K98" s="180">
        <f>ROUND(F98*(O98),2)</f>
        <v>0</v>
      </c>
      <c r="L98" s="180">
        <f>ROUND(F98*(G98),2)</f>
        <v>0</v>
      </c>
      <c r="M98" s="180">
        <f>ROUND(F98*(H98),2)</f>
        <v>0</v>
      </c>
      <c r="N98" s="180">
        <v>0</v>
      </c>
      <c r="O98" s="180"/>
      <c r="P98" s="185">
        <v>0.0001</v>
      </c>
      <c r="Q98" s="186"/>
      <c r="R98" s="186">
        <v>0.0001</v>
      </c>
      <c r="S98" s="184">
        <f>ROUND(F98*(P98),3)</f>
        <v>0.004</v>
      </c>
      <c r="T98" s="181"/>
      <c r="U98" s="181"/>
      <c r="V98" s="185"/>
      <c r="Z98">
        <v>0</v>
      </c>
    </row>
    <row r="99" spans="1:22" ht="12" customHeight="1">
      <c r="A99" s="159"/>
      <c r="B99" s="159"/>
      <c r="C99" s="169"/>
      <c r="D99" s="169" t="s">
        <v>498</v>
      </c>
      <c r="E99" s="159"/>
      <c r="F99" s="160"/>
      <c r="G99" s="161"/>
      <c r="H99" s="161"/>
      <c r="I99" s="161"/>
      <c r="J99" s="159"/>
      <c r="K99" s="1"/>
      <c r="L99" s="1"/>
      <c r="M99" s="1"/>
      <c r="N99" s="1"/>
      <c r="O99" s="1"/>
      <c r="P99" s="1"/>
      <c r="Q99" s="1"/>
      <c r="R99" s="1"/>
      <c r="S99" s="1"/>
      <c r="V99" s="1"/>
    </row>
    <row r="100" spans="1:22" ht="15">
      <c r="A100" s="159"/>
      <c r="B100" s="159"/>
      <c r="C100" s="159"/>
      <c r="D100" s="170" t="s">
        <v>529</v>
      </c>
      <c r="E100" s="159"/>
      <c r="F100" s="160">
        <v>36.52</v>
      </c>
      <c r="G100" s="161"/>
      <c r="H100" s="161"/>
      <c r="I100" s="161"/>
      <c r="J100" s="159"/>
      <c r="K100" s="1"/>
      <c r="L100" s="1"/>
      <c r="M100" s="1"/>
      <c r="N100" s="1"/>
      <c r="O100" s="1"/>
      <c r="P100" s="1"/>
      <c r="Q100" s="1"/>
      <c r="R100" s="1"/>
      <c r="S100" s="1"/>
      <c r="V100" s="1"/>
    </row>
    <row r="101" spans="1:26" ht="15">
      <c r="A101" s="144"/>
      <c r="B101" s="144"/>
      <c r="C101" s="158">
        <v>711</v>
      </c>
      <c r="D101" s="158" t="s">
        <v>76</v>
      </c>
      <c r="E101" s="144"/>
      <c r="F101" s="157"/>
      <c r="G101" s="146">
        <f>ROUND((SUM(L85:L100))/1,2)</f>
        <v>0</v>
      </c>
      <c r="H101" s="146">
        <f>ROUND((SUM(M85:M100))/1,2)</f>
        <v>0</v>
      </c>
      <c r="I101" s="146">
        <f>ROUND((SUM(I85:I100))/1,2)</f>
        <v>0</v>
      </c>
      <c r="J101" s="144"/>
      <c r="K101" s="144"/>
      <c r="L101" s="144">
        <f>ROUND((SUM(L85:L100))/1,2)</f>
        <v>0</v>
      </c>
      <c r="M101" s="144">
        <f>ROUND((SUM(M85:M100))/1,2)</f>
        <v>0</v>
      </c>
      <c r="N101" s="144"/>
      <c r="O101" s="144"/>
      <c r="P101" s="174"/>
      <c r="Q101" s="144"/>
      <c r="R101" s="144"/>
      <c r="S101" s="174">
        <f>ROUND((SUM(S85:S100))/1,2)</f>
        <v>0.01</v>
      </c>
      <c r="T101" s="142"/>
      <c r="U101" s="142"/>
      <c r="V101" s="2">
        <f>ROUND((SUM(V85:V100))/1,2)</f>
        <v>0</v>
      </c>
      <c r="W101" s="142"/>
      <c r="X101" s="142"/>
      <c r="Y101" s="142"/>
      <c r="Z101" s="142"/>
    </row>
    <row r="102" spans="1:22" ht="15">
      <c r="A102" s="1"/>
      <c r="B102" s="1"/>
      <c r="C102" s="1"/>
      <c r="D102" s="1"/>
      <c r="E102" s="1"/>
      <c r="F102" s="153"/>
      <c r="G102" s="139"/>
      <c r="H102" s="139"/>
      <c r="I102" s="139"/>
      <c r="J102" s="1"/>
      <c r="K102" s="1"/>
      <c r="L102" s="1"/>
      <c r="M102" s="1"/>
      <c r="N102" s="1"/>
      <c r="O102" s="1"/>
      <c r="P102" s="1"/>
      <c r="Q102" s="1"/>
      <c r="R102" s="1"/>
      <c r="S102" s="1"/>
      <c r="V102" s="1"/>
    </row>
    <row r="103" spans="1:26" ht="15">
      <c r="A103" s="144"/>
      <c r="B103" s="144"/>
      <c r="C103" s="158">
        <v>713</v>
      </c>
      <c r="D103" s="158" t="s">
        <v>77</v>
      </c>
      <c r="E103" s="144"/>
      <c r="F103" s="157"/>
      <c r="G103" s="145"/>
      <c r="H103" s="145"/>
      <c r="I103" s="145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2"/>
      <c r="U103" s="142"/>
      <c r="V103" s="144"/>
      <c r="W103" s="142"/>
      <c r="X103" s="142"/>
      <c r="Y103" s="142"/>
      <c r="Z103" s="142"/>
    </row>
    <row r="104" spans="1:26" ht="24.75" customHeight="1">
      <c r="A104" s="167">
        <v>31</v>
      </c>
      <c r="B104" s="162" t="s">
        <v>217</v>
      </c>
      <c r="C104" s="168" t="s">
        <v>218</v>
      </c>
      <c r="D104" s="162" t="s">
        <v>219</v>
      </c>
      <c r="E104" s="162" t="s">
        <v>104</v>
      </c>
      <c r="F104" s="163">
        <v>1.6</v>
      </c>
      <c r="G104" s="164">
        <v>0</v>
      </c>
      <c r="H104" s="164">
        <v>0</v>
      </c>
      <c r="I104" s="164">
        <f>ROUND(F104*(G104+H104),2)</f>
        <v>0</v>
      </c>
      <c r="J104" s="162">
        <f>ROUND(F104*(N104),2)</f>
        <v>0</v>
      </c>
      <c r="K104" s="165">
        <f>ROUND(F104*(O104),2)</f>
        <v>0</v>
      </c>
      <c r="L104" s="165">
        <f>ROUND(F104*(G104),2)</f>
        <v>0</v>
      </c>
      <c r="M104" s="165">
        <f>ROUND(F104*(H104),2)</f>
        <v>0</v>
      </c>
      <c r="N104" s="165">
        <v>0</v>
      </c>
      <c r="O104" s="165"/>
      <c r="P104" s="173"/>
      <c r="Q104" s="173"/>
      <c r="R104" s="173"/>
      <c r="S104" s="171">
        <f>ROUND(F104*(P104),3)</f>
        <v>0</v>
      </c>
      <c r="T104" s="166"/>
      <c r="U104" s="166"/>
      <c r="V104" s="172"/>
      <c r="Z104">
        <v>0</v>
      </c>
    </row>
    <row r="105" spans="1:22" ht="12" customHeight="1">
      <c r="A105" s="159"/>
      <c r="B105" s="159"/>
      <c r="C105" s="169"/>
      <c r="D105" s="169" t="s">
        <v>530</v>
      </c>
      <c r="E105" s="159"/>
      <c r="F105" s="160"/>
      <c r="G105" s="161"/>
      <c r="H105" s="161"/>
      <c r="I105" s="161"/>
      <c r="J105" s="159"/>
      <c r="K105" s="1"/>
      <c r="L105" s="1"/>
      <c r="M105" s="1"/>
      <c r="N105" s="1"/>
      <c r="O105" s="1"/>
      <c r="P105" s="1"/>
      <c r="Q105" s="1"/>
      <c r="R105" s="1"/>
      <c r="S105" s="1"/>
      <c r="V105" s="1"/>
    </row>
    <row r="106" spans="1:22" ht="15">
      <c r="A106" s="159"/>
      <c r="B106" s="159"/>
      <c r="C106" s="159"/>
      <c r="D106" s="170" t="s">
        <v>531</v>
      </c>
      <c r="E106" s="159"/>
      <c r="F106" s="160">
        <v>1.6</v>
      </c>
      <c r="G106" s="161"/>
      <c r="H106" s="161"/>
      <c r="I106" s="161"/>
      <c r="J106" s="159"/>
      <c r="K106" s="1"/>
      <c r="L106" s="1"/>
      <c r="M106" s="1"/>
      <c r="N106" s="1"/>
      <c r="O106" s="1"/>
      <c r="P106" s="1"/>
      <c r="Q106" s="1"/>
      <c r="R106" s="1"/>
      <c r="S106" s="1"/>
      <c r="V106" s="1"/>
    </row>
    <row r="107" spans="1:26" ht="24.75" customHeight="1">
      <c r="A107" s="167">
        <v>32</v>
      </c>
      <c r="B107" s="162" t="s">
        <v>222</v>
      </c>
      <c r="C107" s="168" t="s">
        <v>223</v>
      </c>
      <c r="D107" s="162" t="s">
        <v>224</v>
      </c>
      <c r="E107" s="162" t="s">
        <v>201</v>
      </c>
      <c r="F107" s="163">
        <v>1.7999999999999998</v>
      </c>
      <c r="G107" s="164">
        <v>0</v>
      </c>
      <c r="H107" s="164">
        <v>0</v>
      </c>
      <c r="I107" s="164">
        <f>ROUND(F107*(G107+H107),2)</f>
        <v>0</v>
      </c>
      <c r="J107" s="162">
        <f>ROUND(F107*(N107),2)</f>
        <v>0</v>
      </c>
      <c r="K107" s="165">
        <f>ROUND(F107*(O107),2)</f>
        <v>0</v>
      </c>
      <c r="L107" s="165">
        <f>ROUND(F107*(G107),2)</f>
        <v>0</v>
      </c>
      <c r="M107" s="165">
        <f>ROUND(F107*(H107),2)</f>
        <v>0</v>
      </c>
      <c r="N107" s="165">
        <v>0</v>
      </c>
      <c r="O107" s="165"/>
      <c r="P107" s="173"/>
      <c r="Q107" s="173"/>
      <c r="R107" s="173"/>
      <c r="S107" s="171">
        <f>ROUND(F107*(P107),3)</f>
        <v>0</v>
      </c>
      <c r="T107" s="166"/>
      <c r="U107" s="166"/>
      <c r="V107" s="172"/>
      <c r="Z107">
        <v>0</v>
      </c>
    </row>
    <row r="108" spans="1:26" ht="24.75" customHeight="1">
      <c r="A108" s="182">
        <v>33</v>
      </c>
      <c r="B108" s="177" t="s">
        <v>212</v>
      </c>
      <c r="C108" s="183" t="s">
        <v>225</v>
      </c>
      <c r="D108" s="177" t="s">
        <v>226</v>
      </c>
      <c r="E108" s="177" t="s">
        <v>104</v>
      </c>
      <c r="F108" s="178">
        <v>1.92</v>
      </c>
      <c r="G108" s="179">
        <v>0</v>
      </c>
      <c r="H108" s="179">
        <v>0</v>
      </c>
      <c r="I108" s="179">
        <f>ROUND(F108*(G108+H108),2)</f>
        <v>0</v>
      </c>
      <c r="J108" s="177">
        <f>ROUND(F108*(N108),2)</f>
        <v>0</v>
      </c>
      <c r="K108" s="180">
        <f>ROUND(F108*(O108),2)</f>
        <v>0</v>
      </c>
      <c r="L108" s="180">
        <f>ROUND(F108*(G108),2)</f>
        <v>0</v>
      </c>
      <c r="M108" s="180">
        <f>ROUND(F108*(H108),2)</f>
        <v>0</v>
      </c>
      <c r="N108" s="180">
        <v>0</v>
      </c>
      <c r="O108" s="180"/>
      <c r="P108" s="185">
        <v>0.0015</v>
      </c>
      <c r="Q108" s="186"/>
      <c r="R108" s="186">
        <v>0.0015</v>
      </c>
      <c r="S108" s="184">
        <f>ROUND(F108*(P108),3)</f>
        <v>0.003</v>
      </c>
      <c r="T108" s="181"/>
      <c r="U108" s="181"/>
      <c r="V108" s="185"/>
      <c r="Z108">
        <v>0</v>
      </c>
    </row>
    <row r="109" spans="1:22" ht="12" customHeight="1">
      <c r="A109" s="159"/>
      <c r="B109" s="159"/>
      <c r="C109" s="169"/>
      <c r="D109" s="169" t="s">
        <v>227</v>
      </c>
      <c r="E109" s="159"/>
      <c r="F109" s="160"/>
      <c r="G109" s="161"/>
      <c r="H109" s="161"/>
      <c r="I109" s="161"/>
      <c r="J109" s="159"/>
      <c r="K109" s="1"/>
      <c r="L109" s="1"/>
      <c r="M109" s="1"/>
      <c r="N109" s="1"/>
      <c r="O109" s="1"/>
      <c r="P109" s="1"/>
      <c r="Q109" s="1"/>
      <c r="R109" s="1"/>
      <c r="S109" s="1"/>
      <c r="V109" s="1"/>
    </row>
    <row r="110" spans="1:22" ht="15">
      <c r="A110" s="159"/>
      <c r="B110" s="159"/>
      <c r="C110" s="159"/>
      <c r="D110" s="170" t="s">
        <v>532</v>
      </c>
      <c r="E110" s="159"/>
      <c r="F110" s="160">
        <v>1.92</v>
      </c>
      <c r="G110" s="161"/>
      <c r="H110" s="161"/>
      <c r="I110" s="161"/>
      <c r="J110" s="159"/>
      <c r="K110" s="1"/>
      <c r="L110" s="1"/>
      <c r="M110" s="1"/>
      <c r="N110" s="1"/>
      <c r="O110" s="1"/>
      <c r="P110" s="1"/>
      <c r="Q110" s="1"/>
      <c r="R110" s="1"/>
      <c r="S110" s="1"/>
      <c r="V110" s="1"/>
    </row>
    <row r="111" spans="1:26" ht="15">
      <c r="A111" s="144"/>
      <c r="B111" s="144"/>
      <c r="C111" s="158">
        <v>713</v>
      </c>
      <c r="D111" s="158" t="s">
        <v>77</v>
      </c>
      <c r="E111" s="144"/>
      <c r="F111" s="157"/>
      <c r="G111" s="146">
        <f>ROUND((SUM(L103:L110))/1,2)</f>
        <v>0</v>
      </c>
      <c r="H111" s="146">
        <f>ROUND((SUM(M103:M110))/1,2)</f>
        <v>0</v>
      </c>
      <c r="I111" s="146">
        <f>ROUND((SUM(I103:I110))/1,2)</f>
        <v>0</v>
      </c>
      <c r="J111" s="144"/>
      <c r="K111" s="144"/>
      <c r="L111" s="144">
        <f>ROUND((SUM(L103:L110))/1,2)</f>
        <v>0</v>
      </c>
      <c r="M111" s="144">
        <f>ROUND((SUM(M103:M110))/1,2)</f>
        <v>0</v>
      </c>
      <c r="N111" s="144"/>
      <c r="O111" s="144"/>
      <c r="P111" s="174"/>
      <c r="Q111" s="144"/>
      <c r="R111" s="144"/>
      <c r="S111" s="174">
        <f>ROUND((SUM(S103:S110))/1,2)</f>
        <v>0</v>
      </c>
      <c r="T111" s="142"/>
      <c r="U111" s="142"/>
      <c r="V111" s="2">
        <f>ROUND((SUM(V103:V110))/1,2)</f>
        <v>0</v>
      </c>
      <c r="W111" s="142"/>
      <c r="X111" s="142"/>
      <c r="Y111" s="142"/>
      <c r="Z111" s="142"/>
    </row>
    <row r="112" spans="1:22" ht="15">
      <c r="A112" s="1"/>
      <c r="B112" s="1"/>
      <c r="C112" s="1"/>
      <c r="D112" s="1"/>
      <c r="E112" s="1"/>
      <c r="F112" s="153"/>
      <c r="G112" s="139"/>
      <c r="H112" s="139"/>
      <c r="I112" s="139"/>
      <c r="J112" s="1"/>
      <c r="K112" s="1"/>
      <c r="L112" s="1"/>
      <c r="M112" s="1"/>
      <c r="N112" s="1"/>
      <c r="O112" s="1"/>
      <c r="P112" s="1"/>
      <c r="Q112" s="1"/>
      <c r="R112" s="1"/>
      <c r="S112" s="1"/>
      <c r="V112" s="1"/>
    </row>
    <row r="113" spans="1:26" ht="15">
      <c r="A113" s="144"/>
      <c r="B113" s="144"/>
      <c r="C113" s="158">
        <v>721</v>
      </c>
      <c r="D113" s="158" t="s">
        <v>78</v>
      </c>
      <c r="E113" s="144"/>
      <c r="F113" s="157"/>
      <c r="G113" s="145"/>
      <c r="H113" s="145"/>
      <c r="I113" s="145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2"/>
      <c r="U113" s="142"/>
      <c r="V113" s="144"/>
      <c r="W113" s="142"/>
      <c r="X113" s="142"/>
      <c r="Y113" s="142"/>
      <c r="Z113" s="142"/>
    </row>
    <row r="114" spans="1:26" ht="24.75" customHeight="1">
      <c r="A114" s="167">
        <v>34</v>
      </c>
      <c r="B114" s="162" t="s">
        <v>229</v>
      </c>
      <c r="C114" s="168" t="s">
        <v>230</v>
      </c>
      <c r="D114" s="162" t="s">
        <v>231</v>
      </c>
      <c r="E114" s="162" t="s">
        <v>201</v>
      </c>
      <c r="F114" s="163">
        <v>1.3</v>
      </c>
      <c r="G114" s="164">
        <v>0</v>
      </c>
      <c r="H114" s="164">
        <v>0</v>
      </c>
      <c r="I114" s="164">
        <f>ROUND(F114*(G114+H114),2)</f>
        <v>0</v>
      </c>
      <c r="J114" s="162">
        <f>ROUND(F114*(N114),2)</f>
        <v>0</v>
      </c>
      <c r="K114" s="165">
        <f>ROUND(F114*(O114),2)</f>
        <v>0</v>
      </c>
      <c r="L114" s="165">
        <f>ROUND(F114*(G114),2)</f>
        <v>0</v>
      </c>
      <c r="M114" s="165">
        <f>ROUND(F114*(H114),2)</f>
        <v>0</v>
      </c>
      <c r="N114" s="165">
        <v>0</v>
      </c>
      <c r="O114" s="165"/>
      <c r="P114" s="173"/>
      <c r="Q114" s="173"/>
      <c r="R114" s="173"/>
      <c r="S114" s="171">
        <f>ROUND(F114*(P114),3)</f>
        <v>0</v>
      </c>
      <c r="T114" s="166"/>
      <c r="U114" s="166"/>
      <c r="V114" s="172"/>
      <c r="Z114">
        <v>0</v>
      </c>
    </row>
    <row r="115" spans="1:26" ht="24.75" customHeight="1">
      <c r="A115" s="167">
        <v>35</v>
      </c>
      <c r="B115" s="162" t="s">
        <v>232</v>
      </c>
      <c r="C115" s="168" t="s">
        <v>233</v>
      </c>
      <c r="D115" s="162" t="s">
        <v>234</v>
      </c>
      <c r="E115" s="162" t="s">
        <v>235</v>
      </c>
      <c r="F115" s="163">
        <v>1</v>
      </c>
      <c r="G115" s="164">
        <v>0</v>
      </c>
      <c r="H115" s="164">
        <v>0</v>
      </c>
      <c r="I115" s="164">
        <f>ROUND(F115*(G115+H115),2)</f>
        <v>0</v>
      </c>
      <c r="J115" s="162">
        <f>ROUND(F115*(N115),2)</f>
        <v>0</v>
      </c>
      <c r="K115" s="165">
        <f>ROUND(F115*(O115),2)</f>
        <v>0</v>
      </c>
      <c r="L115" s="165">
        <f>ROUND(F115*(G115),2)</f>
        <v>0</v>
      </c>
      <c r="M115" s="165">
        <f>ROUND(F115*(H115),2)</f>
        <v>0</v>
      </c>
      <c r="N115" s="165">
        <v>0</v>
      </c>
      <c r="O115" s="165"/>
      <c r="P115" s="172">
        <v>0.00472</v>
      </c>
      <c r="Q115" s="173"/>
      <c r="R115" s="173">
        <v>0.00472</v>
      </c>
      <c r="S115" s="171">
        <f>ROUND(F115*(P115),3)</f>
        <v>0.005</v>
      </c>
      <c r="T115" s="166"/>
      <c r="U115" s="166"/>
      <c r="V115" s="172"/>
      <c r="Z115">
        <v>0</v>
      </c>
    </row>
    <row r="116" spans="1:22" ht="12" customHeight="1">
      <c r="A116" s="159"/>
      <c r="B116" s="159"/>
      <c r="C116" s="169"/>
      <c r="D116" s="169" t="s">
        <v>236</v>
      </c>
      <c r="E116" s="159"/>
      <c r="F116" s="160"/>
      <c r="G116" s="161"/>
      <c r="H116" s="161"/>
      <c r="I116" s="161"/>
      <c r="J116" s="159"/>
      <c r="K116" s="1"/>
      <c r="L116" s="1"/>
      <c r="M116" s="1"/>
      <c r="N116" s="1"/>
      <c r="O116" s="1"/>
      <c r="P116" s="1"/>
      <c r="Q116" s="1"/>
      <c r="R116" s="1"/>
      <c r="S116" s="1"/>
      <c r="V116" s="1"/>
    </row>
    <row r="117" spans="1:22" ht="15">
      <c r="A117" s="159"/>
      <c r="B117" s="159"/>
      <c r="C117" s="159"/>
      <c r="D117" s="170" t="s">
        <v>533</v>
      </c>
      <c r="E117" s="159"/>
      <c r="F117" s="160">
        <v>1</v>
      </c>
      <c r="G117" s="161"/>
      <c r="H117" s="161"/>
      <c r="I117" s="161"/>
      <c r="J117" s="159"/>
      <c r="K117" s="1"/>
      <c r="L117" s="1"/>
      <c r="M117" s="1"/>
      <c r="N117" s="1"/>
      <c r="O117" s="1"/>
      <c r="P117" s="1"/>
      <c r="Q117" s="1"/>
      <c r="R117" s="1"/>
      <c r="S117" s="1"/>
      <c r="V117" s="1"/>
    </row>
    <row r="118" spans="1:26" ht="24.75" customHeight="1">
      <c r="A118" s="167">
        <v>36</v>
      </c>
      <c r="B118" s="162" t="s">
        <v>232</v>
      </c>
      <c r="C118" s="168" t="s">
        <v>238</v>
      </c>
      <c r="D118" s="162" t="s">
        <v>239</v>
      </c>
      <c r="E118" s="162" t="s">
        <v>235</v>
      </c>
      <c r="F118" s="163">
        <v>5</v>
      </c>
      <c r="G118" s="164">
        <v>0</v>
      </c>
      <c r="H118" s="164">
        <v>0</v>
      </c>
      <c r="I118" s="164">
        <f>ROUND(F118*(G118+H118),2)</f>
        <v>0</v>
      </c>
      <c r="J118" s="162">
        <f>ROUND(F118*(N118),2)</f>
        <v>0</v>
      </c>
      <c r="K118" s="165">
        <f>ROUND(F118*(O118),2)</f>
        <v>0</v>
      </c>
      <c r="L118" s="165">
        <f>ROUND(F118*(G118),2)</f>
        <v>0</v>
      </c>
      <c r="M118" s="165">
        <f>ROUND(F118*(H118),2)</f>
        <v>0</v>
      </c>
      <c r="N118" s="165">
        <v>0</v>
      </c>
      <c r="O118" s="165"/>
      <c r="P118" s="172">
        <v>0.00121</v>
      </c>
      <c r="Q118" s="173"/>
      <c r="R118" s="173">
        <v>0.00121</v>
      </c>
      <c r="S118" s="171">
        <f>ROUND(F118*(P118),3)</f>
        <v>0.006</v>
      </c>
      <c r="T118" s="166"/>
      <c r="U118" s="166"/>
      <c r="V118" s="172"/>
      <c r="Z118">
        <v>0</v>
      </c>
    </row>
    <row r="119" spans="1:22" ht="12" customHeight="1">
      <c r="A119" s="159"/>
      <c r="B119" s="159"/>
      <c r="C119" s="169"/>
      <c r="D119" s="169" t="s">
        <v>534</v>
      </c>
      <c r="E119" s="159"/>
      <c r="F119" s="160"/>
      <c r="G119" s="161"/>
      <c r="H119" s="161"/>
      <c r="I119" s="161"/>
      <c r="J119" s="159"/>
      <c r="K119" s="1"/>
      <c r="L119" s="1"/>
      <c r="M119" s="1"/>
      <c r="N119" s="1"/>
      <c r="O119" s="1"/>
      <c r="P119" s="1"/>
      <c r="Q119" s="1"/>
      <c r="R119" s="1"/>
      <c r="S119" s="1"/>
      <c r="V119" s="1"/>
    </row>
    <row r="120" spans="1:22" ht="15">
      <c r="A120" s="159"/>
      <c r="B120" s="159"/>
      <c r="C120" s="159"/>
      <c r="D120" s="170" t="s">
        <v>535</v>
      </c>
      <c r="E120" s="159"/>
      <c r="F120" s="160">
        <v>5</v>
      </c>
      <c r="G120" s="161"/>
      <c r="H120" s="161"/>
      <c r="I120" s="161"/>
      <c r="J120" s="159"/>
      <c r="K120" s="1"/>
      <c r="L120" s="1"/>
      <c r="M120" s="1"/>
      <c r="N120" s="1"/>
      <c r="O120" s="1"/>
      <c r="P120" s="1"/>
      <c r="Q120" s="1"/>
      <c r="R120" s="1"/>
      <c r="S120" s="1"/>
      <c r="V120" s="1"/>
    </row>
    <row r="121" spans="1:26" ht="24.75" customHeight="1">
      <c r="A121" s="167">
        <v>37</v>
      </c>
      <c r="B121" s="162" t="s">
        <v>232</v>
      </c>
      <c r="C121" s="168" t="s">
        <v>243</v>
      </c>
      <c r="D121" s="162" t="s">
        <v>244</v>
      </c>
      <c r="E121" s="162" t="s">
        <v>195</v>
      </c>
      <c r="F121" s="163">
        <v>6</v>
      </c>
      <c r="G121" s="164">
        <v>0</v>
      </c>
      <c r="H121" s="164">
        <v>0</v>
      </c>
      <c r="I121" s="164">
        <f>ROUND(F121*(G121+H121),2)</f>
        <v>0</v>
      </c>
      <c r="J121" s="162">
        <f>ROUND(F121*(N121),2)</f>
        <v>0</v>
      </c>
      <c r="K121" s="165">
        <f>ROUND(F121*(O121),2)</f>
        <v>0</v>
      </c>
      <c r="L121" s="165">
        <f>ROUND(F121*(G121),2)</f>
        <v>0</v>
      </c>
      <c r="M121" s="165">
        <f>ROUND(F121*(H121),2)</f>
        <v>0</v>
      </c>
      <c r="N121" s="165">
        <v>0</v>
      </c>
      <c r="O121" s="165"/>
      <c r="P121" s="173"/>
      <c r="Q121" s="173"/>
      <c r="R121" s="173"/>
      <c r="S121" s="171">
        <f>ROUND(F121*(P121),3)</f>
        <v>0</v>
      </c>
      <c r="T121" s="166"/>
      <c r="U121" s="166"/>
      <c r="V121" s="172"/>
      <c r="Z121">
        <v>0</v>
      </c>
    </row>
    <row r="122" spans="1:22" ht="12" customHeight="1">
      <c r="A122" s="159"/>
      <c r="B122" s="159"/>
      <c r="C122" s="169"/>
      <c r="D122" s="169" t="s">
        <v>498</v>
      </c>
      <c r="E122" s="159"/>
      <c r="F122" s="160"/>
      <c r="G122" s="161"/>
      <c r="H122" s="161"/>
      <c r="I122" s="161"/>
      <c r="J122" s="159"/>
      <c r="K122" s="1"/>
      <c r="L122" s="1"/>
      <c r="M122" s="1"/>
      <c r="N122" s="1"/>
      <c r="O122" s="1"/>
      <c r="P122" s="1"/>
      <c r="Q122" s="1"/>
      <c r="R122" s="1"/>
      <c r="S122" s="1"/>
      <c r="V122" s="1"/>
    </row>
    <row r="123" spans="1:22" ht="15">
      <c r="A123" s="159"/>
      <c r="B123" s="159"/>
      <c r="C123" s="159"/>
      <c r="D123" s="170" t="s">
        <v>536</v>
      </c>
      <c r="E123" s="159"/>
      <c r="F123" s="160">
        <v>6</v>
      </c>
      <c r="G123" s="161"/>
      <c r="H123" s="161"/>
      <c r="I123" s="161"/>
      <c r="J123" s="159"/>
      <c r="K123" s="1"/>
      <c r="L123" s="1"/>
      <c r="M123" s="1"/>
      <c r="N123" s="1"/>
      <c r="O123" s="1"/>
      <c r="P123" s="1"/>
      <c r="Q123" s="1"/>
      <c r="R123" s="1"/>
      <c r="S123" s="1"/>
      <c r="V123" s="1"/>
    </row>
    <row r="124" spans="1:26" ht="15">
      <c r="A124" s="144"/>
      <c r="B124" s="144"/>
      <c r="C124" s="158">
        <v>721</v>
      </c>
      <c r="D124" s="158" t="s">
        <v>78</v>
      </c>
      <c r="E124" s="144"/>
      <c r="F124" s="157"/>
      <c r="G124" s="146">
        <f>ROUND((SUM(L113:L123))/1,2)</f>
        <v>0</v>
      </c>
      <c r="H124" s="146">
        <f>ROUND((SUM(M113:M123))/1,2)</f>
        <v>0</v>
      </c>
      <c r="I124" s="146">
        <f>ROUND((SUM(I113:I123))/1,2)</f>
        <v>0</v>
      </c>
      <c r="J124" s="144"/>
      <c r="K124" s="144"/>
      <c r="L124" s="144">
        <f>ROUND((SUM(L113:L123))/1,2)</f>
        <v>0</v>
      </c>
      <c r="M124" s="144">
        <f>ROUND((SUM(M113:M123))/1,2)</f>
        <v>0</v>
      </c>
      <c r="N124" s="144"/>
      <c r="O124" s="144"/>
      <c r="P124" s="174"/>
      <c r="Q124" s="144"/>
      <c r="R124" s="144"/>
      <c r="S124" s="174">
        <f>ROUND((SUM(S113:S123))/1,2)</f>
        <v>0.01</v>
      </c>
      <c r="T124" s="142"/>
      <c r="U124" s="142"/>
      <c r="V124" s="2">
        <f>ROUND((SUM(V113:V123))/1,2)</f>
        <v>0</v>
      </c>
      <c r="W124" s="142"/>
      <c r="X124" s="142"/>
      <c r="Y124" s="142"/>
      <c r="Z124" s="142"/>
    </row>
    <row r="125" spans="1:22" ht="15">
      <c r="A125" s="1"/>
      <c r="B125" s="1"/>
      <c r="C125" s="1"/>
      <c r="D125" s="1"/>
      <c r="E125" s="1"/>
      <c r="F125" s="153"/>
      <c r="G125" s="139"/>
      <c r="H125" s="139"/>
      <c r="I125" s="139"/>
      <c r="J125" s="1"/>
      <c r="K125" s="1"/>
      <c r="L125" s="1"/>
      <c r="M125" s="1"/>
      <c r="N125" s="1"/>
      <c r="O125" s="1"/>
      <c r="P125" s="1"/>
      <c r="Q125" s="1"/>
      <c r="R125" s="1"/>
      <c r="S125" s="1"/>
      <c r="V125" s="1"/>
    </row>
    <row r="126" spans="1:26" ht="15">
      <c r="A126" s="144"/>
      <c r="B126" s="144"/>
      <c r="C126" s="158">
        <v>722</v>
      </c>
      <c r="D126" s="158" t="s">
        <v>79</v>
      </c>
      <c r="E126" s="144"/>
      <c r="F126" s="157"/>
      <c r="G126" s="145"/>
      <c r="H126" s="145"/>
      <c r="I126" s="145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2"/>
      <c r="U126" s="142"/>
      <c r="V126" s="144"/>
      <c r="W126" s="142"/>
      <c r="X126" s="142"/>
      <c r="Y126" s="142"/>
      <c r="Z126" s="142"/>
    </row>
    <row r="127" spans="1:26" ht="24.75" customHeight="1">
      <c r="A127" s="167">
        <v>38</v>
      </c>
      <c r="B127" s="162" t="s">
        <v>248</v>
      </c>
      <c r="C127" s="168" t="s">
        <v>249</v>
      </c>
      <c r="D127" s="162" t="s">
        <v>250</v>
      </c>
      <c r="E127" s="162" t="s">
        <v>235</v>
      </c>
      <c r="F127" s="163">
        <v>4</v>
      </c>
      <c r="G127" s="164">
        <v>0</v>
      </c>
      <c r="H127" s="164">
        <v>0</v>
      </c>
      <c r="I127" s="164">
        <f>ROUND(F127*(G127+H127),2)</f>
        <v>0</v>
      </c>
      <c r="J127" s="162">
        <f>ROUND(F127*(N127),2)</f>
        <v>0</v>
      </c>
      <c r="K127" s="165">
        <f>ROUND(F127*(O127),2)</f>
        <v>0</v>
      </c>
      <c r="L127" s="165">
        <f>ROUND(F127*(G127),2)</f>
        <v>0</v>
      </c>
      <c r="M127" s="165">
        <f>ROUND(F127*(H127),2)</f>
        <v>0</v>
      </c>
      <c r="N127" s="165">
        <v>0</v>
      </c>
      <c r="O127" s="165"/>
      <c r="P127" s="172">
        <v>0.0001</v>
      </c>
      <c r="Q127" s="173"/>
      <c r="R127" s="173">
        <v>0.0001</v>
      </c>
      <c r="S127" s="171">
        <f>ROUND(F127*(P127),3)</f>
        <v>0</v>
      </c>
      <c r="T127" s="166"/>
      <c r="U127" s="166"/>
      <c r="V127" s="172"/>
      <c r="Z127">
        <v>0</v>
      </c>
    </row>
    <row r="128" spans="1:22" ht="12" customHeight="1">
      <c r="A128" s="159"/>
      <c r="B128" s="159"/>
      <c r="C128" s="169"/>
      <c r="D128" s="169" t="s">
        <v>537</v>
      </c>
      <c r="E128" s="159"/>
      <c r="F128" s="160"/>
      <c r="G128" s="161"/>
      <c r="H128" s="161"/>
      <c r="I128" s="161"/>
      <c r="J128" s="159"/>
      <c r="K128" s="1"/>
      <c r="L128" s="1"/>
      <c r="M128" s="1"/>
      <c r="N128" s="1"/>
      <c r="O128" s="1"/>
      <c r="P128" s="1"/>
      <c r="Q128" s="1"/>
      <c r="R128" s="1"/>
      <c r="S128" s="1"/>
      <c r="V128" s="1"/>
    </row>
    <row r="129" spans="1:22" ht="15">
      <c r="A129" s="159"/>
      <c r="B129" s="159"/>
      <c r="C129" s="159"/>
      <c r="D129" s="170" t="s">
        <v>538</v>
      </c>
      <c r="E129" s="159"/>
      <c r="F129" s="160">
        <v>4</v>
      </c>
      <c r="G129" s="161"/>
      <c r="H129" s="161"/>
      <c r="I129" s="161"/>
      <c r="J129" s="159"/>
      <c r="K129" s="1"/>
      <c r="L129" s="1"/>
      <c r="M129" s="1"/>
      <c r="N129" s="1"/>
      <c r="O129" s="1"/>
      <c r="P129" s="1"/>
      <c r="Q129" s="1"/>
      <c r="R129" s="1"/>
      <c r="S129" s="1"/>
      <c r="V129" s="1"/>
    </row>
    <row r="130" spans="1:26" ht="15">
      <c r="A130" s="144"/>
      <c r="B130" s="144"/>
      <c r="C130" s="158">
        <v>722</v>
      </c>
      <c r="D130" s="158" t="s">
        <v>79</v>
      </c>
      <c r="E130" s="144"/>
      <c r="F130" s="157"/>
      <c r="G130" s="146">
        <f>ROUND((SUM(L126:L129))/1,2)</f>
        <v>0</v>
      </c>
      <c r="H130" s="146">
        <f>ROUND((SUM(M126:M129))/1,2)</f>
        <v>0</v>
      </c>
      <c r="I130" s="146">
        <f>ROUND((SUM(I126:I129))/1,2)</f>
        <v>0</v>
      </c>
      <c r="J130" s="144"/>
      <c r="K130" s="144"/>
      <c r="L130" s="144">
        <f>ROUND((SUM(L126:L129))/1,2)</f>
        <v>0</v>
      </c>
      <c r="M130" s="144">
        <f>ROUND((SUM(M126:M129))/1,2)</f>
        <v>0</v>
      </c>
      <c r="N130" s="144"/>
      <c r="O130" s="144"/>
      <c r="P130" s="174"/>
      <c r="Q130" s="144"/>
      <c r="R130" s="144"/>
      <c r="S130" s="174">
        <f>ROUND((SUM(S126:S129))/1,2)</f>
        <v>0</v>
      </c>
      <c r="T130" s="142"/>
      <c r="U130" s="142"/>
      <c r="V130" s="2">
        <f>ROUND((SUM(V126:V129))/1,2)</f>
        <v>0</v>
      </c>
      <c r="W130" s="142"/>
      <c r="X130" s="142"/>
      <c r="Y130" s="142"/>
      <c r="Z130" s="142"/>
    </row>
    <row r="131" spans="1:22" ht="15">
      <c r="A131" s="1"/>
      <c r="B131" s="1"/>
      <c r="C131" s="1"/>
      <c r="D131" s="1"/>
      <c r="E131" s="1"/>
      <c r="F131" s="153"/>
      <c r="G131" s="139"/>
      <c r="H131" s="139"/>
      <c r="I131" s="139"/>
      <c r="J131" s="1"/>
      <c r="K131" s="1"/>
      <c r="L131" s="1"/>
      <c r="M131" s="1"/>
      <c r="N131" s="1"/>
      <c r="O131" s="1"/>
      <c r="P131" s="1"/>
      <c r="Q131" s="1"/>
      <c r="R131" s="1"/>
      <c r="S131" s="1"/>
      <c r="V131" s="1"/>
    </row>
    <row r="132" spans="1:26" ht="15">
      <c r="A132" s="144"/>
      <c r="B132" s="144"/>
      <c r="C132" s="158">
        <v>725</v>
      </c>
      <c r="D132" s="158" t="s">
        <v>80</v>
      </c>
      <c r="E132" s="144"/>
      <c r="F132" s="157"/>
      <c r="G132" s="145"/>
      <c r="H132" s="145"/>
      <c r="I132" s="145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2"/>
      <c r="U132" s="142"/>
      <c r="V132" s="144"/>
      <c r="W132" s="142"/>
      <c r="X132" s="142"/>
      <c r="Y132" s="142"/>
      <c r="Z132" s="142"/>
    </row>
    <row r="133" spans="1:26" ht="24.75" customHeight="1">
      <c r="A133" s="167">
        <v>39</v>
      </c>
      <c r="B133" s="162" t="s">
        <v>255</v>
      </c>
      <c r="C133" s="168" t="s">
        <v>256</v>
      </c>
      <c r="D133" s="162" t="s">
        <v>257</v>
      </c>
      <c r="E133" s="162" t="s">
        <v>258</v>
      </c>
      <c r="F133" s="163">
        <v>2</v>
      </c>
      <c r="G133" s="164">
        <v>0</v>
      </c>
      <c r="H133" s="164">
        <v>0</v>
      </c>
      <c r="I133" s="164">
        <f>ROUND(F133*(G133+H133),2)</f>
        <v>0</v>
      </c>
      <c r="J133" s="162">
        <f>ROUND(F133*(N133),2)</f>
        <v>0</v>
      </c>
      <c r="K133" s="165">
        <f>ROUND(F133*(O133),2)</f>
        <v>0</v>
      </c>
      <c r="L133" s="165">
        <f>ROUND(F133*(G133),2)</f>
        <v>0</v>
      </c>
      <c r="M133" s="165">
        <f>ROUND(F133*(H133),2)</f>
        <v>0</v>
      </c>
      <c r="N133" s="165">
        <v>0</v>
      </c>
      <c r="O133" s="165"/>
      <c r="P133" s="173"/>
      <c r="Q133" s="173"/>
      <c r="R133" s="173"/>
      <c r="S133" s="171">
        <f>ROUND(F133*(P133),3)</f>
        <v>0</v>
      </c>
      <c r="T133" s="166"/>
      <c r="U133" s="166"/>
      <c r="V133" s="172"/>
      <c r="Z133">
        <v>0</v>
      </c>
    </row>
    <row r="134" spans="1:22" ht="12" customHeight="1">
      <c r="A134" s="159"/>
      <c r="B134" s="159"/>
      <c r="C134" s="169"/>
      <c r="D134" s="169" t="s">
        <v>539</v>
      </c>
      <c r="E134" s="159"/>
      <c r="F134" s="160"/>
      <c r="G134" s="161"/>
      <c r="H134" s="161"/>
      <c r="I134" s="161"/>
      <c r="J134" s="159"/>
      <c r="K134" s="1"/>
      <c r="L134" s="1"/>
      <c r="M134" s="1"/>
      <c r="N134" s="1"/>
      <c r="O134" s="1"/>
      <c r="P134" s="1"/>
      <c r="Q134" s="1"/>
      <c r="R134" s="1"/>
      <c r="S134" s="1"/>
      <c r="V134" s="1"/>
    </row>
    <row r="135" spans="1:22" ht="15">
      <c r="A135" s="159"/>
      <c r="B135" s="159"/>
      <c r="C135" s="159"/>
      <c r="D135" s="170" t="s">
        <v>540</v>
      </c>
      <c r="E135" s="159"/>
      <c r="F135" s="160">
        <v>2</v>
      </c>
      <c r="G135" s="161"/>
      <c r="H135" s="161"/>
      <c r="I135" s="161"/>
      <c r="J135" s="159"/>
      <c r="K135" s="1"/>
      <c r="L135" s="1"/>
      <c r="M135" s="1"/>
      <c r="N135" s="1"/>
      <c r="O135" s="1"/>
      <c r="P135" s="1"/>
      <c r="Q135" s="1"/>
      <c r="R135" s="1"/>
      <c r="S135" s="1"/>
      <c r="V135" s="1"/>
    </row>
    <row r="136" spans="1:26" ht="24.75" customHeight="1">
      <c r="A136" s="167">
        <v>40</v>
      </c>
      <c r="B136" s="162" t="s">
        <v>255</v>
      </c>
      <c r="C136" s="168" t="s">
        <v>261</v>
      </c>
      <c r="D136" s="162" t="s">
        <v>262</v>
      </c>
      <c r="E136" s="162" t="s">
        <v>263</v>
      </c>
      <c r="F136" s="163">
        <v>1</v>
      </c>
      <c r="G136" s="164">
        <v>0</v>
      </c>
      <c r="H136" s="164">
        <v>0</v>
      </c>
      <c r="I136" s="164">
        <f aca="true" t="shared" si="0" ref="I136:I156">ROUND(F136*(G136+H136),2)</f>
        <v>0</v>
      </c>
      <c r="J136" s="162">
        <f aca="true" t="shared" si="1" ref="J136:J156">ROUND(F136*(N136),2)</f>
        <v>0</v>
      </c>
      <c r="K136" s="165">
        <f aca="true" t="shared" si="2" ref="K136:K156">ROUND(F136*(O136),2)</f>
        <v>0</v>
      </c>
      <c r="L136" s="165">
        <f aca="true" t="shared" si="3" ref="L136:L156">ROUND(F136*(G136),2)</f>
        <v>0</v>
      </c>
      <c r="M136" s="165">
        <f aca="true" t="shared" si="4" ref="M136:M156">ROUND(F136*(H136),2)</f>
        <v>0</v>
      </c>
      <c r="N136" s="165">
        <v>0</v>
      </c>
      <c r="O136" s="165"/>
      <c r="P136" s="172">
        <v>0.00066</v>
      </c>
      <c r="Q136" s="173"/>
      <c r="R136" s="173">
        <v>0.00066</v>
      </c>
      <c r="S136" s="171">
        <f aca="true" t="shared" si="5" ref="S136:S156">ROUND(F136*(P136),3)</f>
        <v>0.001</v>
      </c>
      <c r="T136" s="166"/>
      <c r="U136" s="166"/>
      <c r="V136" s="172"/>
      <c r="Z136">
        <v>0</v>
      </c>
    </row>
    <row r="137" spans="1:26" ht="24.75" customHeight="1">
      <c r="A137" s="167">
        <v>41</v>
      </c>
      <c r="B137" s="162" t="s">
        <v>255</v>
      </c>
      <c r="C137" s="168" t="s">
        <v>264</v>
      </c>
      <c r="D137" s="162" t="s">
        <v>265</v>
      </c>
      <c r="E137" s="162" t="s">
        <v>235</v>
      </c>
      <c r="F137" s="163">
        <v>1</v>
      </c>
      <c r="G137" s="164">
        <v>0</v>
      </c>
      <c r="H137" s="164">
        <v>0</v>
      </c>
      <c r="I137" s="164">
        <f t="shared" si="0"/>
        <v>0</v>
      </c>
      <c r="J137" s="162">
        <f t="shared" si="1"/>
        <v>0</v>
      </c>
      <c r="K137" s="165">
        <f t="shared" si="2"/>
        <v>0</v>
      </c>
      <c r="L137" s="165">
        <f t="shared" si="3"/>
        <v>0</v>
      </c>
      <c r="M137" s="165">
        <f t="shared" si="4"/>
        <v>0</v>
      </c>
      <c r="N137" s="165">
        <v>0</v>
      </c>
      <c r="O137" s="165"/>
      <c r="P137" s="172">
        <v>4E-05</v>
      </c>
      <c r="Q137" s="173"/>
      <c r="R137" s="173">
        <v>4E-05</v>
      </c>
      <c r="S137" s="171">
        <f t="shared" si="5"/>
        <v>0</v>
      </c>
      <c r="T137" s="166"/>
      <c r="U137" s="166"/>
      <c r="V137" s="172"/>
      <c r="Z137">
        <v>0</v>
      </c>
    </row>
    <row r="138" spans="1:26" ht="24.75" customHeight="1">
      <c r="A138" s="167">
        <v>42</v>
      </c>
      <c r="B138" s="162" t="s">
        <v>255</v>
      </c>
      <c r="C138" s="168" t="s">
        <v>266</v>
      </c>
      <c r="D138" s="162" t="s">
        <v>267</v>
      </c>
      <c r="E138" s="162" t="s">
        <v>235</v>
      </c>
      <c r="F138" s="163">
        <v>2</v>
      </c>
      <c r="G138" s="164">
        <v>0</v>
      </c>
      <c r="H138" s="164">
        <v>0</v>
      </c>
      <c r="I138" s="164">
        <f t="shared" si="0"/>
        <v>0</v>
      </c>
      <c r="J138" s="162">
        <f t="shared" si="1"/>
        <v>0</v>
      </c>
      <c r="K138" s="165">
        <f t="shared" si="2"/>
        <v>0</v>
      </c>
      <c r="L138" s="165">
        <f t="shared" si="3"/>
        <v>0</v>
      </c>
      <c r="M138" s="165">
        <f t="shared" si="4"/>
        <v>0</v>
      </c>
      <c r="N138" s="165">
        <v>0</v>
      </c>
      <c r="O138" s="165"/>
      <c r="P138" s="172">
        <v>0.00012</v>
      </c>
      <c r="Q138" s="173"/>
      <c r="R138" s="173">
        <v>0.00012</v>
      </c>
      <c r="S138" s="171">
        <f t="shared" si="5"/>
        <v>0</v>
      </c>
      <c r="T138" s="166"/>
      <c r="U138" s="166"/>
      <c r="V138" s="172"/>
      <c r="Z138">
        <v>0</v>
      </c>
    </row>
    <row r="139" spans="1:26" ht="24.75" customHeight="1">
      <c r="A139" s="167">
        <v>43</v>
      </c>
      <c r="B139" s="162" t="s">
        <v>255</v>
      </c>
      <c r="C139" s="168" t="s">
        <v>268</v>
      </c>
      <c r="D139" s="162" t="s">
        <v>269</v>
      </c>
      <c r="E139" s="162" t="s">
        <v>235</v>
      </c>
      <c r="F139" s="163">
        <v>2</v>
      </c>
      <c r="G139" s="164">
        <v>0</v>
      </c>
      <c r="H139" s="164">
        <v>0</v>
      </c>
      <c r="I139" s="164">
        <f t="shared" si="0"/>
        <v>0</v>
      </c>
      <c r="J139" s="162">
        <f t="shared" si="1"/>
        <v>0</v>
      </c>
      <c r="K139" s="165">
        <f t="shared" si="2"/>
        <v>0</v>
      </c>
      <c r="L139" s="165">
        <f t="shared" si="3"/>
        <v>0</v>
      </c>
      <c r="M139" s="165">
        <f t="shared" si="4"/>
        <v>0</v>
      </c>
      <c r="N139" s="165">
        <v>0</v>
      </c>
      <c r="O139" s="165"/>
      <c r="P139" s="172">
        <v>1E-05</v>
      </c>
      <c r="Q139" s="173"/>
      <c r="R139" s="173">
        <v>1E-05</v>
      </c>
      <c r="S139" s="171">
        <f t="shared" si="5"/>
        <v>0</v>
      </c>
      <c r="T139" s="166"/>
      <c r="U139" s="166"/>
      <c r="V139" s="172"/>
      <c r="Z139">
        <v>0</v>
      </c>
    </row>
    <row r="140" spans="1:26" ht="24.75" customHeight="1">
      <c r="A140" s="167">
        <v>44</v>
      </c>
      <c r="B140" s="162" t="s">
        <v>255</v>
      </c>
      <c r="C140" s="168" t="s">
        <v>270</v>
      </c>
      <c r="D140" s="162" t="s">
        <v>271</v>
      </c>
      <c r="E140" s="162" t="s">
        <v>235</v>
      </c>
      <c r="F140" s="163">
        <v>2</v>
      </c>
      <c r="G140" s="164">
        <v>0</v>
      </c>
      <c r="H140" s="164">
        <v>0</v>
      </c>
      <c r="I140" s="164">
        <f t="shared" si="0"/>
        <v>0</v>
      </c>
      <c r="J140" s="162">
        <f t="shared" si="1"/>
        <v>0</v>
      </c>
      <c r="K140" s="165">
        <f t="shared" si="2"/>
        <v>0</v>
      </c>
      <c r="L140" s="165">
        <f t="shared" si="3"/>
        <v>0</v>
      </c>
      <c r="M140" s="165">
        <f t="shared" si="4"/>
        <v>0</v>
      </c>
      <c r="N140" s="165">
        <v>0</v>
      </c>
      <c r="O140" s="165"/>
      <c r="P140" s="172">
        <v>1E-05</v>
      </c>
      <c r="Q140" s="173"/>
      <c r="R140" s="173">
        <v>1E-05</v>
      </c>
      <c r="S140" s="171">
        <f t="shared" si="5"/>
        <v>0</v>
      </c>
      <c r="T140" s="166"/>
      <c r="U140" s="166"/>
      <c r="V140" s="172"/>
      <c r="Z140">
        <v>0</v>
      </c>
    </row>
    <row r="141" spans="1:26" ht="24.75" customHeight="1">
      <c r="A141" s="167">
        <v>45</v>
      </c>
      <c r="B141" s="162" t="s">
        <v>255</v>
      </c>
      <c r="C141" s="168" t="s">
        <v>272</v>
      </c>
      <c r="D141" s="162" t="s">
        <v>273</v>
      </c>
      <c r="E141" s="162" t="s">
        <v>201</v>
      </c>
      <c r="F141" s="163">
        <v>0.4</v>
      </c>
      <c r="G141" s="164">
        <v>0</v>
      </c>
      <c r="H141" s="164">
        <v>0</v>
      </c>
      <c r="I141" s="164">
        <f t="shared" si="0"/>
        <v>0</v>
      </c>
      <c r="J141" s="162">
        <f t="shared" si="1"/>
        <v>0</v>
      </c>
      <c r="K141" s="165">
        <f t="shared" si="2"/>
        <v>0</v>
      </c>
      <c r="L141" s="165">
        <f t="shared" si="3"/>
        <v>0</v>
      </c>
      <c r="M141" s="165">
        <f t="shared" si="4"/>
        <v>0</v>
      </c>
      <c r="N141" s="165">
        <v>0</v>
      </c>
      <c r="O141" s="165"/>
      <c r="P141" s="173"/>
      <c r="Q141" s="173"/>
      <c r="R141" s="173"/>
      <c r="S141" s="171">
        <f t="shared" si="5"/>
        <v>0</v>
      </c>
      <c r="T141" s="166"/>
      <c r="U141" s="166"/>
      <c r="V141" s="172"/>
      <c r="Z141">
        <v>0</v>
      </c>
    </row>
    <row r="142" spans="1:26" ht="24.75" customHeight="1">
      <c r="A142" s="167">
        <v>46</v>
      </c>
      <c r="B142" s="162" t="s">
        <v>274</v>
      </c>
      <c r="C142" s="168" t="s">
        <v>275</v>
      </c>
      <c r="D142" s="162" t="s">
        <v>276</v>
      </c>
      <c r="E142" s="162" t="s">
        <v>263</v>
      </c>
      <c r="F142" s="163">
        <v>1</v>
      </c>
      <c r="G142" s="164">
        <v>0</v>
      </c>
      <c r="H142" s="164">
        <v>0</v>
      </c>
      <c r="I142" s="164">
        <f t="shared" si="0"/>
        <v>0</v>
      </c>
      <c r="J142" s="162">
        <f t="shared" si="1"/>
        <v>0</v>
      </c>
      <c r="K142" s="165">
        <f t="shared" si="2"/>
        <v>0</v>
      </c>
      <c r="L142" s="165">
        <f t="shared" si="3"/>
        <v>0</v>
      </c>
      <c r="M142" s="165">
        <f t="shared" si="4"/>
        <v>0</v>
      </c>
      <c r="N142" s="165">
        <v>0</v>
      </c>
      <c r="O142" s="165"/>
      <c r="P142" s="173"/>
      <c r="Q142" s="173"/>
      <c r="R142" s="173"/>
      <c r="S142" s="171">
        <f t="shared" si="5"/>
        <v>0</v>
      </c>
      <c r="T142" s="166"/>
      <c r="U142" s="166"/>
      <c r="V142" s="172"/>
      <c r="Z142">
        <v>0</v>
      </c>
    </row>
    <row r="143" spans="1:26" ht="24.75" customHeight="1">
      <c r="A143" s="167">
        <v>47</v>
      </c>
      <c r="B143" s="162" t="s">
        <v>274</v>
      </c>
      <c r="C143" s="168" t="s">
        <v>277</v>
      </c>
      <c r="D143" s="162" t="s">
        <v>278</v>
      </c>
      <c r="E143" s="162" t="s">
        <v>263</v>
      </c>
      <c r="F143" s="163">
        <v>2</v>
      </c>
      <c r="G143" s="164">
        <v>0</v>
      </c>
      <c r="H143" s="164">
        <v>0</v>
      </c>
      <c r="I143" s="164">
        <f t="shared" si="0"/>
        <v>0</v>
      </c>
      <c r="J143" s="162">
        <f t="shared" si="1"/>
        <v>0</v>
      </c>
      <c r="K143" s="165">
        <f t="shared" si="2"/>
        <v>0</v>
      </c>
      <c r="L143" s="165">
        <f t="shared" si="3"/>
        <v>0</v>
      </c>
      <c r="M143" s="165">
        <f t="shared" si="4"/>
        <v>0</v>
      </c>
      <c r="N143" s="165">
        <v>0</v>
      </c>
      <c r="O143" s="165"/>
      <c r="P143" s="173"/>
      <c r="Q143" s="173"/>
      <c r="R143" s="173"/>
      <c r="S143" s="171">
        <f t="shared" si="5"/>
        <v>0</v>
      </c>
      <c r="T143" s="166"/>
      <c r="U143" s="166"/>
      <c r="V143" s="172">
        <f>ROUND(F143*(X143),3)</f>
        <v>0.176</v>
      </c>
      <c r="X143">
        <v>0.088</v>
      </c>
      <c r="Z143">
        <v>0</v>
      </c>
    </row>
    <row r="144" spans="1:26" ht="24.75" customHeight="1">
      <c r="A144" s="167">
        <v>48</v>
      </c>
      <c r="B144" s="162" t="s">
        <v>274</v>
      </c>
      <c r="C144" s="168" t="s">
        <v>279</v>
      </c>
      <c r="D144" s="162" t="s">
        <v>280</v>
      </c>
      <c r="E144" s="162" t="s">
        <v>263</v>
      </c>
      <c r="F144" s="163">
        <v>1</v>
      </c>
      <c r="G144" s="164">
        <v>0</v>
      </c>
      <c r="H144" s="164">
        <v>0</v>
      </c>
      <c r="I144" s="164">
        <f t="shared" si="0"/>
        <v>0</v>
      </c>
      <c r="J144" s="162">
        <f t="shared" si="1"/>
        <v>0</v>
      </c>
      <c r="K144" s="165">
        <f t="shared" si="2"/>
        <v>0</v>
      </c>
      <c r="L144" s="165">
        <f t="shared" si="3"/>
        <v>0</v>
      </c>
      <c r="M144" s="165">
        <f t="shared" si="4"/>
        <v>0</v>
      </c>
      <c r="N144" s="165">
        <v>0</v>
      </c>
      <c r="O144" s="165"/>
      <c r="P144" s="173"/>
      <c r="Q144" s="173"/>
      <c r="R144" s="173"/>
      <c r="S144" s="171">
        <f t="shared" si="5"/>
        <v>0</v>
      </c>
      <c r="T144" s="166"/>
      <c r="U144" s="166"/>
      <c r="V144" s="172">
        <f>ROUND(F144*(X144),3)</f>
        <v>0.001</v>
      </c>
      <c r="X144">
        <v>0.00116</v>
      </c>
      <c r="Z144">
        <v>0</v>
      </c>
    </row>
    <row r="145" spans="1:26" ht="24.75" customHeight="1">
      <c r="A145" s="167">
        <v>49</v>
      </c>
      <c r="B145" s="162" t="s">
        <v>274</v>
      </c>
      <c r="C145" s="168" t="s">
        <v>281</v>
      </c>
      <c r="D145" s="162" t="s">
        <v>282</v>
      </c>
      <c r="E145" s="162" t="s">
        <v>235</v>
      </c>
      <c r="F145" s="163">
        <v>2</v>
      </c>
      <c r="G145" s="164">
        <v>0</v>
      </c>
      <c r="H145" s="164">
        <v>0</v>
      </c>
      <c r="I145" s="164">
        <f t="shared" si="0"/>
        <v>0</v>
      </c>
      <c r="J145" s="162">
        <f t="shared" si="1"/>
        <v>0</v>
      </c>
      <c r="K145" s="165">
        <f t="shared" si="2"/>
        <v>0</v>
      </c>
      <c r="L145" s="165">
        <f t="shared" si="3"/>
        <v>0</v>
      </c>
      <c r="M145" s="165">
        <f t="shared" si="4"/>
        <v>0</v>
      </c>
      <c r="N145" s="165">
        <v>0</v>
      </c>
      <c r="O145" s="165"/>
      <c r="P145" s="173"/>
      <c r="Q145" s="173"/>
      <c r="R145" s="173"/>
      <c r="S145" s="171">
        <f t="shared" si="5"/>
        <v>0</v>
      </c>
      <c r="T145" s="166"/>
      <c r="U145" s="166"/>
      <c r="V145" s="172">
        <f>ROUND(F145*(X145),3)</f>
        <v>0.005</v>
      </c>
      <c r="X145">
        <v>0.00225</v>
      </c>
      <c r="Z145">
        <v>0</v>
      </c>
    </row>
    <row r="146" spans="1:26" ht="24.75" customHeight="1">
      <c r="A146" s="167">
        <v>50</v>
      </c>
      <c r="B146" s="162" t="s">
        <v>274</v>
      </c>
      <c r="C146" s="168" t="s">
        <v>283</v>
      </c>
      <c r="D146" s="162" t="s">
        <v>284</v>
      </c>
      <c r="E146" s="162" t="s">
        <v>235</v>
      </c>
      <c r="F146" s="163">
        <v>2</v>
      </c>
      <c r="G146" s="164">
        <v>0</v>
      </c>
      <c r="H146" s="164">
        <v>0</v>
      </c>
      <c r="I146" s="164">
        <f t="shared" si="0"/>
        <v>0</v>
      </c>
      <c r="J146" s="162">
        <f t="shared" si="1"/>
        <v>0</v>
      </c>
      <c r="K146" s="165">
        <f t="shared" si="2"/>
        <v>0</v>
      </c>
      <c r="L146" s="165">
        <f t="shared" si="3"/>
        <v>0</v>
      </c>
      <c r="M146" s="165">
        <f t="shared" si="4"/>
        <v>0</v>
      </c>
      <c r="N146" s="165">
        <v>0</v>
      </c>
      <c r="O146" s="165"/>
      <c r="P146" s="173"/>
      <c r="Q146" s="173"/>
      <c r="R146" s="173"/>
      <c r="S146" s="171">
        <f t="shared" si="5"/>
        <v>0</v>
      </c>
      <c r="T146" s="166"/>
      <c r="U146" s="166"/>
      <c r="V146" s="172">
        <f>ROUND(F146*(X146),3)</f>
        <v>0.002</v>
      </c>
      <c r="X146">
        <v>0.00085</v>
      </c>
      <c r="Z146">
        <v>0</v>
      </c>
    </row>
    <row r="147" spans="1:26" ht="24.75" customHeight="1">
      <c r="A147" s="167">
        <v>51</v>
      </c>
      <c r="B147" s="162" t="s">
        <v>274</v>
      </c>
      <c r="C147" s="168" t="s">
        <v>285</v>
      </c>
      <c r="D147" s="162" t="s">
        <v>286</v>
      </c>
      <c r="E147" s="162" t="s">
        <v>235</v>
      </c>
      <c r="F147" s="163">
        <v>2</v>
      </c>
      <c r="G147" s="164">
        <v>0</v>
      </c>
      <c r="H147" s="164">
        <v>0</v>
      </c>
      <c r="I147" s="164">
        <f t="shared" si="0"/>
        <v>0</v>
      </c>
      <c r="J147" s="162">
        <f t="shared" si="1"/>
        <v>0</v>
      </c>
      <c r="K147" s="165">
        <f t="shared" si="2"/>
        <v>0</v>
      </c>
      <c r="L147" s="165">
        <f t="shared" si="3"/>
        <v>0</v>
      </c>
      <c r="M147" s="165">
        <f t="shared" si="4"/>
        <v>0</v>
      </c>
      <c r="N147" s="165">
        <v>0</v>
      </c>
      <c r="O147" s="165"/>
      <c r="P147" s="173"/>
      <c r="Q147" s="173"/>
      <c r="R147" s="173"/>
      <c r="S147" s="171">
        <f t="shared" si="5"/>
        <v>0</v>
      </c>
      <c r="T147" s="166"/>
      <c r="U147" s="166"/>
      <c r="V147" s="172">
        <f>ROUND(F147*(X147),3)</f>
        <v>0.002</v>
      </c>
      <c r="X147">
        <v>0.00122</v>
      </c>
      <c r="Z147">
        <v>0</v>
      </c>
    </row>
    <row r="148" spans="1:26" ht="24.75" customHeight="1">
      <c r="A148" s="167">
        <v>52</v>
      </c>
      <c r="B148" s="162" t="s">
        <v>287</v>
      </c>
      <c r="C148" s="168" t="s">
        <v>288</v>
      </c>
      <c r="D148" s="162" t="s">
        <v>289</v>
      </c>
      <c r="E148" s="162" t="s">
        <v>235</v>
      </c>
      <c r="F148" s="163">
        <v>2</v>
      </c>
      <c r="G148" s="164">
        <v>0</v>
      </c>
      <c r="H148" s="164">
        <v>0</v>
      </c>
      <c r="I148" s="164">
        <f t="shared" si="0"/>
        <v>0</v>
      </c>
      <c r="J148" s="162">
        <f t="shared" si="1"/>
        <v>0</v>
      </c>
      <c r="K148" s="165">
        <f t="shared" si="2"/>
        <v>0</v>
      </c>
      <c r="L148" s="165">
        <f t="shared" si="3"/>
        <v>0</v>
      </c>
      <c r="M148" s="165">
        <f t="shared" si="4"/>
        <v>0</v>
      </c>
      <c r="N148" s="165">
        <v>0</v>
      </c>
      <c r="O148" s="165"/>
      <c r="P148" s="172">
        <v>6E-05</v>
      </c>
      <c r="Q148" s="173"/>
      <c r="R148" s="173">
        <v>6E-05</v>
      </c>
      <c r="S148" s="171">
        <f t="shared" si="5"/>
        <v>0</v>
      </c>
      <c r="T148" s="166"/>
      <c r="U148" s="166"/>
      <c r="V148" s="172"/>
      <c r="Z148">
        <v>0</v>
      </c>
    </row>
    <row r="149" spans="1:26" ht="24.75" customHeight="1">
      <c r="A149" s="167">
        <v>53</v>
      </c>
      <c r="B149" s="162" t="s">
        <v>140</v>
      </c>
      <c r="C149" s="168" t="s">
        <v>290</v>
      </c>
      <c r="D149" s="162" t="s">
        <v>291</v>
      </c>
      <c r="E149" s="162" t="s">
        <v>258</v>
      </c>
      <c r="F149" s="163">
        <v>2</v>
      </c>
      <c r="G149" s="164">
        <v>0</v>
      </c>
      <c r="H149" s="164">
        <v>0</v>
      </c>
      <c r="I149" s="164">
        <f t="shared" si="0"/>
        <v>0</v>
      </c>
      <c r="J149" s="162">
        <f t="shared" si="1"/>
        <v>0</v>
      </c>
      <c r="K149" s="165">
        <f t="shared" si="2"/>
        <v>0</v>
      </c>
      <c r="L149" s="165">
        <f t="shared" si="3"/>
        <v>0</v>
      </c>
      <c r="M149" s="165">
        <f t="shared" si="4"/>
        <v>0</v>
      </c>
      <c r="N149" s="165">
        <v>0</v>
      </c>
      <c r="O149" s="165"/>
      <c r="P149" s="173"/>
      <c r="Q149" s="173"/>
      <c r="R149" s="173"/>
      <c r="S149" s="171">
        <f t="shared" si="5"/>
        <v>0</v>
      </c>
      <c r="T149" s="166"/>
      <c r="U149" s="166"/>
      <c r="V149" s="172"/>
      <c r="Z149">
        <v>0</v>
      </c>
    </row>
    <row r="150" spans="1:26" ht="24.75" customHeight="1">
      <c r="A150" s="167">
        <v>54</v>
      </c>
      <c r="B150" s="162" t="s">
        <v>140</v>
      </c>
      <c r="C150" s="168" t="s">
        <v>292</v>
      </c>
      <c r="D150" s="162" t="s">
        <v>293</v>
      </c>
      <c r="E150" s="162" t="s">
        <v>294</v>
      </c>
      <c r="F150" s="163">
        <v>2</v>
      </c>
      <c r="G150" s="164">
        <v>0</v>
      </c>
      <c r="H150" s="164">
        <v>0</v>
      </c>
      <c r="I150" s="164">
        <f t="shared" si="0"/>
        <v>0</v>
      </c>
      <c r="J150" s="162">
        <f t="shared" si="1"/>
        <v>0</v>
      </c>
      <c r="K150" s="165">
        <f t="shared" si="2"/>
        <v>0</v>
      </c>
      <c r="L150" s="165">
        <f t="shared" si="3"/>
        <v>0</v>
      </c>
      <c r="M150" s="165">
        <f t="shared" si="4"/>
        <v>0</v>
      </c>
      <c r="N150" s="165">
        <v>0</v>
      </c>
      <c r="O150" s="165"/>
      <c r="P150" s="173"/>
      <c r="Q150" s="173"/>
      <c r="R150" s="173"/>
      <c r="S150" s="171">
        <f t="shared" si="5"/>
        <v>0</v>
      </c>
      <c r="T150" s="166"/>
      <c r="U150" s="166"/>
      <c r="V150" s="172"/>
      <c r="Z150">
        <v>0</v>
      </c>
    </row>
    <row r="151" spans="1:26" ht="24.75" customHeight="1">
      <c r="A151" s="167">
        <v>55</v>
      </c>
      <c r="B151" s="162" t="s">
        <v>140</v>
      </c>
      <c r="C151" s="168" t="s">
        <v>295</v>
      </c>
      <c r="D151" s="162" t="s">
        <v>296</v>
      </c>
      <c r="E151" s="162" t="s">
        <v>294</v>
      </c>
      <c r="F151" s="163">
        <v>2</v>
      </c>
      <c r="G151" s="164">
        <v>0</v>
      </c>
      <c r="H151" s="164">
        <v>0</v>
      </c>
      <c r="I151" s="164">
        <f t="shared" si="0"/>
        <v>0</v>
      </c>
      <c r="J151" s="162">
        <f t="shared" si="1"/>
        <v>0</v>
      </c>
      <c r="K151" s="165">
        <f t="shared" si="2"/>
        <v>0</v>
      </c>
      <c r="L151" s="165">
        <f t="shared" si="3"/>
        <v>0</v>
      </c>
      <c r="M151" s="165">
        <f t="shared" si="4"/>
        <v>0</v>
      </c>
      <c r="N151" s="165">
        <v>0</v>
      </c>
      <c r="O151" s="165"/>
      <c r="P151" s="173"/>
      <c r="Q151" s="173"/>
      <c r="R151" s="173"/>
      <c r="S151" s="171">
        <f t="shared" si="5"/>
        <v>0</v>
      </c>
      <c r="T151" s="166"/>
      <c r="U151" s="166"/>
      <c r="V151" s="172"/>
      <c r="Z151">
        <v>0</v>
      </c>
    </row>
    <row r="152" spans="1:26" ht="24.75" customHeight="1">
      <c r="A152" s="182">
        <v>56</v>
      </c>
      <c r="B152" s="177" t="s">
        <v>297</v>
      </c>
      <c r="C152" s="183" t="s">
        <v>301</v>
      </c>
      <c r="D152" s="177" t="s">
        <v>302</v>
      </c>
      <c r="E152" s="177" t="s">
        <v>235</v>
      </c>
      <c r="F152" s="178">
        <v>1</v>
      </c>
      <c r="G152" s="179">
        <v>0</v>
      </c>
      <c r="H152" s="179">
        <v>0</v>
      </c>
      <c r="I152" s="179">
        <f t="shared" si="0"/>
        <v>0</v>
      </c>
      <c r="J152" s="177">
        <f t="shared" si="1"/>
        <v>0</v>
      </c>
      <c r="K152" s="180">
        <f t="shared" si="2"/>
        <v>0</v>
      </c>
      <c r="L152" s="180">
        <f t="shared" si="3"/>
        <v>0</v>
      </c>
      <c r="M152" s="180">
        <f t="shared" si="4"/>
        <v>0</v>
      </c>
      <c r="N152" s="180">
        <v>0</v>
      </c>
      <c r="O152" s="180"/>
      <c r="P152" s="185">
        <v>0.00098</v>
      </c>
      <c r="Q152" s="186"/>
      <c r="R152" s="186">
        <v>0.00098</v>
      </c>
      <c r="S152" s="184">
        <f t="shared" si="5"/>
        <v>0.001</v>
      </c>
      <c r="T152" s="181"/>
      <c r="U152" s="181"/>
      <c r="V152" s="185"/>
      <c r="Z152">
        <v>0</v>
      </c>
    </row>
    <row r="153" spans="1:26" ht="24.75" customHeight="1">
      <c r="A153" s="182">
        <v>57</v>
      </c>
      <c r="B153" s="177" t="s">
        <v>297</v>
      </c>
      <c r="C153" s="183" t="s">
        <v>303</v>
      </c>
      <c r="D153" s="177" t="s">
        <v>304</v>
      </c>
      <c r="E153" s="177" t="s">
        <v>235</v>
      </c>
      <c r="F153" s="178">
        <v>2</v>
      </c>
      <c r="G153" s="179">
        <v>0</v>
      </c>
      <c r="H153" s="179">
        <v>0</v>
      </c>
      <c r="I153" s="179">
        <f t="shared" si="0"/>
        <v>0</v>
      </c>
      <c r="J153" s="177">
        <f t="shared" si="1"/>
        <v>0</v>
      </c>
      <c r="K153" s="180">
        <f t="shared" si="2"/>
        <v>0</v>
      </c>
      <c r="L153" s="180">
        <f t="shared" si="3"/>
        <v>0</v>
      </c>
      <c r="M153" s="180">
        <f t="shared" si="4"/>
        <v>0</v>
      </c>
      <c r="N153" s="180">
        <v>0</v>
      </c>
      <c r="O153" s="180"/>
      <c r="P153" s="185">
        <v>0.00385</v>
      </c>
      <c r="Q153" s="186"/>
      <c r="R153" s="186">
        <v>0.00385</v>
      </c>
      <c r="S153" s="184">
        <f t="shared" si="5"/>
        <v>0.008</v>
      </c>
      <c r="T153" s="181"/>
      <c r="U153" s="181"/>
      <c r="V153" s="185"/>
      <c r="Z153">
        <v>0</v>
      </c>
    </row>
    <row r="154" spans="1:26" ht="24.75" customHeight="1">
      <c r="A154" s="182">
        <v>58</v>
      </c>
      <c r="B154" s="177" t="s">
        <v>297</v>
      </c>
      <c r="C154" s="183" t="s">
        <v>305</v>
      </c>
      <c r="D154" s="177" t="s">
        <v>306</v>
      </c>
      <c r="E154" s="177" t="s">
        <v>235</v>
      </c>
      <c r="F154" s="178">
        <v>2</v>
      </c>
      <c r="G154" s="179">
        <v>0</v>
      </c>
      <c r="H154" s="179">
        <v>0</v>
      </c>
      <c r="I154" s="179">
        <f t="shared" si="0"/>
        <v>0</v>
      </c>
      <c r="J154" s="177">
        <f t="shared" si="1"/>
        <v>0</v>
      </c>
      <c r="K154" s="180">
        <f t="shared" si="2"/>
        <v>0</v>
      </c>
      <c r="L154" s="180">
        <f t="shared" si="3"/>
        <v>0</v>
      </c>
      <c r="M154" s="180">
        <f t="shared" si="4"/>
        <v>0</v>
      </c>
      <c r="N154" s="180">
        <v>0</v>
      </c>
      <c r="O154" s="180"/>
      <c r="P154" s="185">
        <v>0.0003</v>
      </c>
      <c r="Q154" s="186"/>
      <c r="R154" s="186">
        <v>0.0003</v>
      </c>
      <c r="S154" s="184">
        <f t="shared" si="5"/>
        <v>0.001</v>
      </c>
      <c r="T154" s="181"/>
      <c r="U154" s="181"/>
      <c r="V154" s="185"/>
      <c r="Z154">
        <v>0</v>
      </c>
    </row>
    <row r="155" spans="1:26" ht="24.75" customHeight="1">
      <c r="A155" s="182">
        <v>59</v>
      </c>
      <c r="B155" s="177" t="s">
        <v>297</v>
      </c>
      <c r="C155" s="183" t="s">
        <v>307</v>
      </c>
      <c r="D155" s="177" t="s">
        <v>308</v>
      </c>
      <c r="E155" s="177" t="s">
        <v>235</v>
      </c>
      <c r="F155" s="178">
        <v>2</v>
      </c>
      <c r="G155" s="179">
        <v>0</v>
      </c>
      <c r="H155" s="179">
        <v>0</v>
      </c>
      <c r="I155" s="179">
        <f t="shared" si="0"/>
        <v>0</v>
      </c>
      <c r="J155" s="177">
        <f t="shared" si="1"/>
        <v>0</v>
      </c>
      <c r="K155" s="180">
        <f t="shared" si="2"/>
        <v>0</v>
      </c>
      <c r="L155" s="180">
        <f t="shared" si="3"/>
        <v>0</v>
      </c>
      <c r="M155" s="180">
        <f t="shared" si="4"/>
        <v>0</v>
      </c>
      <c r="N155" s="180">
        <v>0</v>
      </c>
      <c r="O155" s="180"/>
      <c r="P155" s="185">
        <v>0.0003</v>
      </c>
      <c r="Q155" s="186"/>
      <c r="R155" s="186">
        <v>0.0003</v>
      </c>
      <c r="S155" s="184">
        <f t="shared" si="5"/>
        <v>0.001</v>
      </c>
      <c r="T155" s="181"/>
      <c r="U155" s="181"/>
      <c r="V155" s="185"/>
      <c r="Z155">
        <v>0</v>
      </c>
    </row>
    <row r="156" spans="1:26" ht="24.75" customHeight="1">
      <c r="A156" s="182">
        <v>60</v>
      </c>
      <c r="B156" s="177" t="s">
        <v>309</v>
      </c>
      <c r="C156" s="183" t="s">
        <v>310</v>
      </c>
      <c r="D156" s="177" t="s">
        <v>311</v>
      </c>
      <c r="E156" s="177" t="s">
        <v>235</v>
      </c>
      <c r="F156" s="178">
        <v>1</v>
      </c>
      <c r="G156" s="179">
        <v>0</v>
      </c>
      <c r="H156" s="179">
        <v>0</v>
      </c>
      <c r="I156" s="179">
        <f t="shared" si="0"/>
        <v>0</v>
      </c>
      <c r="J156" s="177">
        <f t="shared" si="1"/>
        <v>0</v>
      </c>
      <c r="K156" s="180">
        <f t="shared" si="2"/>
        <v>0</v>
      </c>
      <c r="L156" s="180">
        <f t="shared" si="3"/>
        <v>0</v>
      </c>
      <c r="M156" s="180">
        <f t="shared" si="4"/>
        <v>0</v>
      </c>
      <c r="N156" s="180">
        <v>0</v>
      </c>
      <c r="O156" s="180"/>
      <c r="P156" s="185">
        <v>0.013</v>
      </c>
      <c r="Q156" s="186"/>
      <c r="R156" s="186">
        <v>0.013</v>
      </c>
      <c r="S156" s="184">
        <f t="shared" si="5"/>
        <v>0.013</v>
      </c>
      <c r="T156" s="181"/>
      <c r="U156" s="181"/>
      <c r="V156" s="185"/>
      <c r="Z156">
        <v>0</v>
      </c>
    </row>
    <row r="157" spans="1:26" ht="15">
      <c r="A157" s="144"/>
      <c r="B157" s="144"/>
      <c r="C157" s="158">
        <v>725</v>
      </c>
      <c r="D157" s="158" t="s">
        <v>80</v>
      </c>
      <c r="E157" s="144"/>
      <c r="F157" s="157"/>
      <c r="G157" s="146">
        <f>ROUND((SUM(L132:L156))/1,2)</f>
        <v>0</v>
      </c>
      <c r="H157" s="146">
        <f>ROUND((SUM(M132:M156))/1,2)</f>
        <v>0</v>
      </c>
      <c r="I157" s="146">
        <f>ROUND((SUM(I132:I156))/1,2)</f>
        <v>0</v>
      </c>
      <c r="J157" s="144"/>
      <c r="K157" s="144"/>
      <c r="L157" s="144">
        <f>ROUND((SUM(L132:L156))/1,2)</f>
        <v>0</v>
      </c>
      <c r="M157" s="144">
        <f>ROUND((SUM(M132:M156))/1,2)</f>
        <v>0</v>
      </c>
      <c r="N157" s="144"/>
      <c r="O157" s="144"/>
      <c r="P157" s="174"/>
      <c r="Q157" s="144"/>
      <c r="R157" s="144"/>
      <c r="S157" s="174">
        <f>ROUND((SUM(S132:S156))/1,2)</f>
        <v>0.03</v>
      </c>
      <c r="T157" s="142"/>
      <c r="U157" s="142"/>
      <c r="V157" s="2">
        <f>ROUND((SUM(V132:V156))/1,2)</f>
        <v>0.19</v>
      </c>
      <c r="W157" s="142"/>
      <c r="X157" s="142"/>
      <c r="Y157" s="142"/>
      <c r="Z157" s="142"/>
    </row>
    <row r="158" spans="1:22" ht="15">
      <c r="A158" s="1"/>
      <c r="B158" s="1"/>
      <c r="C158" s="1"/>
      <c r="D158" s="1"/>
      <c r="E158" s="1"/>
      <c r="F158" s="153"/>
      <c r="G158" s="139"/>
      <c r="H158" s="139"/>
      <c r="I158" s="139"/>
      <c r="J158" s="1"/>
      <c r="K158" s="1"/>
      <c r="L158" s="1"/>
      <c r="M158" s="1"/>
      <c r="N158" s="1"/>
      <c r="O158" s="1"/>
      <c r="P158" s="1"/>
      <c r="Q158" s="1"/>
      <c r="R158" s="1"/>
      <c r="S158" s="1"/>
      <c r="V158" s="1"/>
    </row>
    <row r="159" spans="1:26" ht="15">
      <c r="A159" s="144"/>
      <c r="B159" s="144"/>
      <c r="C159" s="158">
        <v>735</v>
      </c>
      <c r="D159" s="158" t="s">
        <v>81</v>
      </c>
      <c r="E159" s="144"/>
      <c r="F159" s="157"/>
      <c r="G159" s="145"/>
      <c r="H159" s="145"/>
      <c r="I159" s="145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2"/>
      <c r="U159" s="142"/>
      <c r="V159" s="144"/>
      <c r="W159" s="142"/>
      <c r="X159" s="142"/>
      <c r="Y159" s="142"/>
      <c r="Z159" s="142"/>
    </row>
    <row r="160" spans="1:26" ht="24.75" customHeight="1">
      <c r="A160" s="167">
        <v>61</v>
      </c>
      <c r="B160" s="162" t="s">
        <v>312</v>
      </c>
      <c r="C160" s="168" t="s">
        <v>313</v>
      </c>
      <c r="D160" s="162" t="s">
        <v>314</v>
      </c>
      <c r="E160" s="162" t="s">
        <v>201</v>
      </c>
      <c r="F160" s="163">
        <v>1.9</v>
      </c>
      <c r="G160" s="164">
        <v>0</v>
      </c>
      <c r="H160" s="164">
        <v>0</v>
      </c>
      <c r="I160" s="164">
        <f>ROUND(F160*(G160+H160),2)</f>
        <v>0</v>
      </c>
      <c r="J160" s="162">
        <f>ROUND(F160*(N160),2)</f>
        <v>0</v>
      </c>
      <c r="K160" s="165">
        <f>ROUND(F160*(O160),2)</f>
        <v>0</v>
      </c>
      <c r="L160" s="165">
        <f>ROUND(F160*(G160),2)</f>
        <v>0</v>
      </c>
      <c r="M160" s="165">
        <f>ROUND(F160*(H160),2)</f>
        <v>0</v>
      </c>
      <c r="N160" s="165">
        <v>0</v>
      </c>
      <c r="O160" s="165"/>
      <c r="P160" s="173"/>
      <c r="Q160" s="173"/>
      <c r="R160" s="173"/>
      <c r="S160" s="171">
        <f>ROUND(F160*(P160),3)</f>
        <v>0</v>
      </c>
      <c r="T160" s="166"/>
      <c r="U160" s="166"/>
      <c r="V160" s="172"/>
      <c r="Z160">
        <v>0</v>
      </c>
    </row>
    <row r="161" spans="1:26" ht="24.75" customHeight="1">
      <c r="A161" s="167">
        <v>62</v>
      </c>
      <c r="B161" s="162" t="s">
        <v>315</v>
      </c>
      <c r="C161" s="168" t="s">
        <v>316</v>
      </c>
      <c r="D161" s="162" t="s">
        <v>317</v>
      </c>
      <c r="E161" s="162" t="s">
        <v>235</v>
      </c>
      <c r="F161" s="163">
        <v>2</v>
      </c>
      <c r="G161" s="164">
        <v>0</v>
      </c>
      <c r="H161" s="164">
        <v>0</v>
      </c>
      <c r="I161" s="164">
        <f>ROUND(F161*(G161+H161),2)</f>
        <v>0</v>
      </c>
      <c r="J161" s="162">
        <f>ROUND(F161*(N161),2)</f>
        <v>0</v>
      </c>
      <c r="K161" s="165">
        <f>ROUND(F161*(O161),2)</f>
        <v>0</v>
      </c>
      <c r="L161" s="165">
        <f>ROUND(F161*(G161),2)</f>
        <v>0</v>
      </c>
      <c r="M161" s="165">
        <f>ROUND(F161*(H161),2)</f>
        <v>0</v>
      </c>
      <c r="N161" s="165">
        <v>0</v>
      </c>
      <c r="O161" s="165"/>
      <c r="P161" s="172">
        <v>8E-05</v>
      </c>
      <c r="Q161" s="173"/>
      <c r="R161" s="173">
        <v>8E-05</v>
      </c>
      <c r="S161" s="171">
        <f>ROUND(F161*(P161),3)</f>
        <v>0</v>
      </c>
      <c r="T161" s="166"/>
      <c r="U161" s="166"/>
      <c r="V161" s="172">
        <f>ROUND(F161*(X161),3)</f>
        <v>0.05</v>
      </c>
      <c r="X161">
        <v>0.02493</v>
      </c>
      <c r="Z161">
        <v>0</v>
      </c>
    </row>
    <row r="162" spans="1:22" ht="12" customHeight="1">
      <c r="A162" s="159"/>
      <c r="B162" s="159"/>
      <c r="C162" s="169"/>
      <c r="D162" s="169" t="s">
        <v>504</v>
      </c>
      <c r="E162" s="159"/>
      <c r="F162" s="160"/>
      <c r="G162" s="161"/>
      <c r="H162" s="161"/>
      <c r="I162" s="161"/>
      <c r="J162" s="159"/>
      <c r="K162" s="1"/>
      <c r="L162" s="1"/>
      <c r="M162" s="1"/>
      <c r="N162" s="1"/>
      <c r="O162" s="1"/>
      <c r="P162" s="1"/>
      <c r="Q162" s="1"/>
      <c r="R162" s="1"/>
      <c r="S162" s="1"/>
      <c r="V162" s="1"/>
    </row>
    <row r="163" spans="1:22" ht="15">
      <c r="A163" s="159"/>
      <c r="B163" s="159"/>
      <c r="C163" s="159"/>
      <c r="D163" s="170" t="s">
        <v>254</v>
      </c>
      <c r="E163" s="159"/>
      <c r="F163" s="160">
        <v>2</v>
      </c>
      <c r="G163" s="161"/>
      <c r="H163" s="161"/>
      <c r="I163" s="161"/>
      <c r="J163" s="159"/>
      <c r="K163" s="1"/>
      <c r="L163" s="1"/>
      <c r="M163" s="1"/>
      <c r="N163" s="1"/>
      <c r="O163" s="1"/>
      <c r="P163" s="1"/>
      <c r="Q163" s="1"/>
      <c r="R163" s="1"/>
      <c r="S163" s="1"/>
      <c r="V163" s="1"/>
    </row>
    <row r="164" spans="1:26" ht="24.75" customHeight="1">
      <c r="A164" s="167">
        <v>63</v>
      </c>
      <c r="B164" s="162" t="s">
        <v>319</v>
      </c>
      <c r="C164" s="168" t="s">
        <v>320</v>
      </c>
      <c r="D164" s="162" t="s">
        <v>321</v>
      </c>
      <c r="E164" s="162" t="s">
        <v>235</v>
      </c>
      <c r="F164" s="163">
        <v>2</v>
      </c>
      <c r="G164" s="164">
        <v>0</v>
      </c>
      <c r="H164" s="164">
        <v>0</v>
      </c>
      <c r="I164" s="164">
        <f>ROUND(F164*(G164+H164),2)</f>
        <v>0</v>
      </c>
      <c r="J164" s="162">
        <f>ROUND(F164*(N164),2)</f>
        <v>0</v>
      </c>
      <c r="K164" s="165">
        <f>ROUND(F164*(O164),2)</f>
        <v>0</v>
      </c>
      <c r="L164" s="165">
        <f>ROUND(F164*(G164),2)</f>
        <v>0</v>
      </c>
      <c r="M164" s="165">
        <f>ROUND(F164*(H164),2)</f>
        <v>0</v>
      </c>
      <c r="N164" s="165">
        <v>0</v>
      </c>
      <c r="O164" s="165"/>
      <c r="P164" s="173"/>
      <c r="Q164" s="173"/>
      <c r="R164" s="173"/>
      <c r="S164" s="171">
        <f>ROUND(F164*(P164),3)</f>
        <v>0</v>
      </c>
      <c r="T164" s="166"/>
      <c r="U164" s="166"/>
      <c r="V164" s="172"/>
      <c r="Z164">
        <v>0</v>
      </c>
    </row>
    <row r="165" spans="1:26" ht="24.75" customHeight="1">
      <c r="A165" s="167">
        <v>64</v>
      </c>
      <c r="B165" s="162" t="s">
        <v>319</v>
      </c>
      <c r="C165" s="168" t="s">
        <v>322</v>
      </c>
      <c r="D165" s="162" t="s">
        <v>323</v>
      </c>
      <c r="E165" s="162" t="s">
        <v>104</v>
      </c>
      <c r="F165" s="163">
        <v>7.8</v>
      </c>
      <c r="G165" s="164">
        <v>0</v>
      </c>
      <c r="H165" s="164">
        <v>0</v>
      </c>
      <c r="I165" s="164">
        <f>ROUND(F165*(G165+H165),2)</f>
        <v>0</v>
      </c>
      <c r="J165" s="162">
        <f>ROUND(F165*(N165),2)</f>
        <v>0</v>
      </c>
      <c r="K165" s="165">
        <f>ROUND(F165*(O165),2)</f>
        <v>0</v>
      </c>
      <c r="L165" s="165">
        <f>ROUND(F165*(G165),2)</f>
        <v>0</v>
      </c>
      <c r="M165" s="165">
        <f>ROUND(F165*(H165),2)</f>
        <v>0</v>
      </c>
      <c r="N165" s="165">
        <v>0</v>
      </c>
      <c r="O165" s="165"/>
      <c r="P165" s="173"/>
      <c r="Q165" s="173"/>
      <c r="R165" s="173"/>
      <c r="S165" s="171">
        <f>ROUND(F165*(P165),3)</f>
        <v>0</v>
      </c>
      <c r="T165" s="166"/>
      <c r="U165" s="166"/>
      <c r="V165" s="172"/>
      <c r="Z165">
        <v>0</v>
      </c>
    </row>
    <row r="166" spans="1:22" ht="12" customHeight="1">
      <c r="A166" s="159"/>
      <c r="B166" s="159"/>
      <c r="C166" s="169"/>
      <c r="D166" s="169" t="s">
        <v>498</v>
      </c>
      <c r="E166" s="159"/>
      <c r="F166" s="160"/>
      <c r="G166" s="161"/>
      <c r="H166" s="161"/>
      <c r="I166" s="161"/>
      <c r="J166" s="159"/>
      <c r="K166" s="1"/>
      <c r="L166" s="1"/>
      <c r="M166" s="1"/>
      <c r="N166" s="1"/>
      <c r="O166" s="1"/>
      <c r="P166" s="1"/>
      <c r="Q166" s="1"/>
      <c r="R166" s="1"/>
      <c r="S166" s="1"/>
      <c r="V166" s="1"/>
    </row>
    <row r="167" spans="1:22" ht="15">
      <c r="A167" s="159"/>
      <c r="B167" s="159"/>
      <c r="C167" s="159"/>
      <c r="D167" s="170" t="s">
        <v>541</v>
      </c>
      <c r="E167" s="159"/>
      <c r="F167" s="160">
        <v>7.8</v>
      </c>
      <c r="G167" s="161"/>
      <c r="H167" s="161"/>
      <c r="I167" s="161"/>
      <c r="J167" s="159"/>
      <c r="K167" s="1"/>
      <c r="L167" s="1"/>
      <c r="M167" s="1"/>
      <c r="N167" s="1"/>
      <c r="O167" s="1"/>
      <c r="P167" s="1"/>
      <c r="Q167" s="1"/>
      <c r="R167" s="1"/>
      <c r="S167" s="1"/>
      <c r="V167" s="1"/>
    </row>
    <row r="168" spans="1:26" ht="24.75" customHeight="1">
      <c r="A168" s="167">
        <v>65</v>
      </c>
      <c r="B168" s="162" t="s">
        <v>319</v>
      </c>
      <c r="C168" s="168" t="s">
        <v>326</v>
      </c>
      <c r="D168" s="162" t="s">
        <v>327</v>
      </c>
      <c r="E168" s="162" t="s">
        <v>235</v>
      </c>
      <c r="F168" s="163">
        <v>2</v>
      </c>
      <c r="G168" s="164">
        <v>0</v>
      </c>
      <c r="H168" s="164">
        <v>0</v>
      </c>
      <c r="I168" s="164">
        <f>ROUND(F168*(G168+H168),2)</f>
        <v>0</v>
      </c>
      <c r="J168" s="162">
        <f>ROUND(F168*(N168),2)</f>
        <v>0</v>
      </c>
      <c r="K168" s="165">
        <f>ROUND(F168*(O168),2)</f>
        <v>0</v>
      </c>
      <c r="L168" s="165">
        <f>ROUND(F168*(G168),2)</f>
        <v>0</v>
      </c>
      <c r="M168" s="165">
        <f>ROUND(F168*(H168),2)</f>
        <v>0</v>
      </c>
      <c r="N168" s="165">
        <v>0</v>
      </c>
      <c r="O168" s="165"/>
      <c r="P168" s="172">
        <v>0.00013</v>
      </c>
      <c r="Q168" s="173"/>
      <c r="R168" s="173">
        <v>0.00013</v>
      </c>
      <c r="S168" s="171">
        <f>ROUND(F168*(P168),3)</f>
        <v>0</v>
      </c>
      <c r="T168" s="166"/>
      <c r="U168" s="166"/>
      <c r="V168" s="172"/>
      <c r="Z168">
        <v>0</v>
      </c>
    </row>
    <row r="169" spans="1:26" ht="15">
      <c r="A169" s="144"/>
      <c r="B169" s="144"/>
      <c r="C169" s="158">
        <v>735</v>
      </c>
      <c r="D169" s="158" t="s">
        <v>81</v>
      </c>
      <c r="E169" s="144"/>
      <c r="F169" s="157"/>
      <c r="G169" s="146">
        <f>ROUND((SUM(L159:L168))/1,2)</f>
        <v>0</v>
      </c>
      <c r="H169" s="146">
        <f>ROUND((SUM(M159:M168))/1,2)</f>
        <v>0</v>
      </c>
      <c r="I169" s="146">
        <f>ROUND((SUM(I159:I168))/1,2)</f>
        <v>0</v>
      </c>
      <c r="J169" s="144"/>
      <c r="K169" s="144"/>
      <c r="L169" s="144">
        <f>ROUND((SUM(L159:L168))/1,2)</f>
        <v>0</v>
      </c>
      <c r="M169" s="144">
        <f>ROUND((SUM(M159:M168))/1,2)</f>
        <v>0</v>
      </c>
      <c r="N169" s="144"/>
      <c r="O169" s="144"/>
      <c r="P169" s="174"/>
      <c r="Q169" s="144"/>
      <c r="R169" s="144"/>
      <c r="S169" s="174">
        <f>ROUND((SUM(S159:S168))/1,2)</f>
        <v>0</v>
      </c>
      <c r="T169" s="142"/>
      <c r="U169" s="142"/>
      <c r="V169" s="2">
        <f>ROUND((SUM(V159:V168))/1,2)</f>
        <v>0.05</v>
      </c>
      <c r="W169" s="142"/>
      <c r="X169" s="142"/>
      <c r="Y169" s="142"/>
      <c r="Z169" s="142"/>
    </row>
    <row r="170" spans="1:22" ht="15">
      <c r="A170" s="1"/>
      <c r="B170" s="1"/>
      <c r="C170" s="1"/>
      <c r="D170" s="1"/>
      <c r="E170" s="1"/>
      <c r="F170" s="153"/>
      <c r="G170" s="139"/>
      <c r="H170" s="139"/>
      <c r="I170" s="139"/>
      <c r="J170" s="1"/>
      <c r="K170" s="1"/>
      <c r="L170" s="1"/>
      <c r="M170" s="1"/>
      <c r="N170" s="1"/>
      <c r="O170" s="1"/>
      <c r="P170" s="1"/>
      <c r="Q170" s="1"/>
      <c r="R170" s="1"/>
      <c r="S170" s="1"/>
      <c r="V170" s="1"/>
    </row>
    <row r="171" spans="1:26" ht="15">
      <c r="A171" s="144"/>
      <c r="B171" s="144"/>
      <c r="C171" s="158">
        <v>771</v>
      </c>
      <c r="D171" s="158" t="s">
        <v>82</v>
      </c>
      <c r="E171" s="144"/>
      <c r="F171" s="157"/>
      <c r="G171" s="145"/>
      <c r="H171" s="145"/>
      <c r="I171" s="145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2"/>
      <c r="U171" s="142"/>
      <c r="V171" s="144"/>
      <c r="W171" s="142"/>
      <c r="X171" s="142"/>
      <c r="Y171" s="142"/>
      <c r="Z171" s="142"/>
    </row>
    <row r="172" spans="1:26" ht="24.75" customHeight="1">
      <c r="A172" s="167">
        <v>66</v>
      </c>
      <c r="B172" s="162" t="s">
        <v>328</v>
      </c>
      <c r="C172" s="168" t="s">
        <v>329</v>
      </c>
      <c r="D172" s="162" t="s">
        <v>330</v>
      </c>
      <c r="E172" s="162" t="s">
        <v>104</v>
      </c>
      <c r="F172" s="163">
        <v>6.14</v>
      </c>
      <c r="G172" s="164">
        <v>0</v>
      </c>
      <c r="H172" s="164">
        <v>0</v>
      </c>
      <c r="I172" s="164">
        <f>ROUND(F172*(G172+H172),2)</f>
        <v>0</v>
      </c>
      <c r="J172" s="162">
        <f>ROUND(F172*(N172),2)</f>
        <v>0</v>
      </c>
      <c r="K172" s="165">
        <f>ROUND(F172*(O172),2)</f>
        <v>0</v>
      </c>
      <c r="L172" s="165">
        <f>ROUND(F172*(G172),2)</f>
        <v>0</v>
      </c>
      <c r="M172" s="165">
        <f>ROUND(F172*(H172),2)</f>
        <v>0</v>
      </c>
      <c r="N172" s="165">
        <v>0</v>
      </c>
      <c r="O172" s="165"/>
      <c r="P172" s="172">
        <v>0.00062</v>
      </c>
      <c r="Q172" s="173"/>
      <c r="R172" s="173">
        <v>0.00062</v>
      </c>
      <c r="S172" s="171">
        <f>ROUND(F172*(P172),3)</f>
        <v>0.004</v>
      </c>
      <c r="T172" s="166"/>
      <c r="U172" s="166"/>
      <c r="V172" s="172"/>
      <c r="Z172">
        <v>0</v>
      </c>
    </row>
    <row r="173" spans="1:26" ht="24.75" customHeight="1">
      <c r="A173" s="167">
        <v>67</v>
      </c>
      <c r="B173" s="162" t="s">
        <v>328</v>
      </c>
      <c r="C173" s="168" t="s">
        <v>331</v>
      </c>
      <c r="D173" s="162" t="s">
        <v>332</v>
      </c>
      <c r="E173" s="162" t="s">
        <v>201</v>
      </c>
      <c r="F173" s="163">
        <v>4.7</v>
      </c>
      <c r="G173" s="164">
        <v>0</v>
      </c>
      <c r="H173" s="164">
        <v>0</v>
      </c>
      <c r="I173" s="164">
        <f>ROUND(F173*(G173+H173),2)</f>
        <v>0</v>
      </c>
      <c r="J173" s="162">
        <f>ROUND(F173*(N173),2)</f>
        <v>0</v>
      </c>
      <c r="K173" s="165">
        <f>ROUND(F173*(O173),2)</f>
        <v>0</v>
      </c>
      <c r="L173" s="165">
        <f>ROUND(F173*(G173),2)</f>
        <v>0</v>
      </c>
      <c r="M173" s="165">
        <f>ROUND(F173*(H173),2)</f>
        <v>0</v>
      </c>
      <c r="N173" s="165">
        <v>0</v>
      </c>
      <c r="O173" s="165"/>
      <c r="P173" s="173"/>
      <c r="Q173" s="173"/>
      <c r="R173" s="173"/>
      <c r="S173" s="171">
        <f>ROUND(F173*(P173),3)</f>
        <v>0</v>
      </c>
      <c r="T173" s="166"/>
      <c r="U173" s="166"/>
      <c r="V173" s="172"/>
      <c r="Z173">
        <v>0</v>
      </c>
    </row>
    <row r="174" spans="1:26" ht="24.75" customHeight="1">
      <c r="A174" s="167">
        <v>68</v>
      </c>
      <c r="B174" s="162" t="s">
        <v>333</v>
      </c>
      <c r="C174" s="168" t="s">
        <v>334</v>
      </c>
      <c r="D174" s="162" t="s">
        <v>335</v>
      </c>
      <c r="E174" s="162" t="s">
        <v>104</v>
      </c>
      <c r="F174" s="163">
        <v>5.46</v>
      </c>
      <c r="G174" s="164">
        <v>0</v>
      </c>
      <c r="H174" s="164">
        <v>0</v>
      </c>
      <c r="I174" s="164">
        <f>ROUND(F174*(G174+H174),2)</f>
        <v>0</v>
      </c>
      <c r="J174" s="162">
        <f>ROUND(F174*(N174),2)</f>
        <v>0</v>
      </c>
      <c r="K174" s="165">
        <f>ROUND(F174*(O174),2)</f>
        <v>0</v>
      </c>
      <c r="L174" s="165">
        <f>ROUND(F174*(G174),2)</f>
        <v>0</v>
      </c>
      <c r="M174" s="165">
        <f>ROUND(F174*(H174),2)</f>
        <v>0</v>
      </c>
      <c r="N174" s="165">
        <v>0</v>
      </c>
      <c r="O174" s="165"/>
      <c r="P174" s="172">
        <v>0.0006</v>
      </c>
      <c r="Q174" s="173"/>
      <c r="R174" s="173">
        <v>0.0006</v>
      </c>
      <c r="S174" s="171">
        <f>ROUND(F174*(P174),3)</f>
        <v>0.003</v>
      </c>
      <c r="T174" s="166"/>
      <c r="U174" s="166"/>
      <c r="V174" s="172"/>
      <c r="Z174">
        <v>0</v>
      </c>
    </row>
    <row r="175" spans="1:22" ht="12" customHeight="1">
      <c r="A175" s="159"/>
      <c r="B175" s="159"/>
      <c r="C175" s="169"/>
      <c r="D175" s="169" t="s">
        <v>498</v>
      </c>
      <c r="E175" s="159"/>
      <c r="F175" s="160"/>
      <c r="G175" s="161"/>
      <c r="H175" s="161"/>
      <c r="I175" s="161"/>
      <c r="J175" s="159"/>
      <c r="K175" s="1"/>
      <c r="L175" s="1"/>
      <c r="M175" s="1"/>
      <c r="N175" s="1"/>
      <c r="O175" s="1"/>
      <c r="P175" s="1"/>
      <c r="Q175" s="1"/>
      <c r="R175" s="1"/>
      <c r="S175" s="1"/>
      <c r="V175" s="1"/>
    </row>
    <row r="176" spans="1:22" ht="15">
      <c r="A176" s="159"/>
      <c r="B176" s="159"/>
      <c r="C176" s="159"/>
      <c r="D176" s="170" t="s">
        <v>522</v>
      </c>
      <c r="E176" s="159"/>
      <c r="F176" s="160">
        <v>5.46</v>
      </c>
      <c r="G176" s="161"/>
      <c r="H176" s="161"/>
      <c r="I176" s="161"/>
      <c r="J176" s="159"/>
      <c r="K176" s="1"/>
      <c r="L176" s="1"/>
      <c r="M176" s="1"/>
      <c r="N176" s="1"/>
      <c r="O176" s="1"/>
      <c r="P176" s="1"/>
      <c r="Q176" s="1"/>
      <c r="R176" s="1"/>
      <c r="S176" s="1"/>
      <c r="V176" s="1"/>
    </row>
    <row r="177" spans="1:26" ht="24.75" customHeight="1">
      <c r="A177" s="167">
        <v>69</v>
      </c>
      <c r="B177" s="162" t="s">
        <v>336</v>
      </c>
      <c r="C177" s="168" t="s">
        <v>337</v>
      </c>
      <c r="D177" s="162" t="s">
        <v>338</v>
      </c>
      <c r="E177" s="162" t="s">
        <v>104</v>
      </c>
      <c r="F177" s="163">
        <v>5.46</v>
      </c>
      <c r="G177" s="164">
        <v>0</v>
      </c>
      <c r="H177" s="164">
        <v>0</v>
      </c>
      <c r="I177" s="164">
        <f>ROUND(F177*(G177+H177),2)</f>
        <v>0</v>
      </c>
      <c r="J177" s="162">
        <f>ROUND(F177*(N177),2)</f>
        <v>0</v>
      </c>
      <c r="K177" s="165">
        <f>ROUND(F177*(O177),2)</f>
        <v>0</v>
      </c>
      <c r="L177" s="165">
        <f>ROUND(F177*(G177),2)</f>
        <v>0</v>
      </c>
      <c r="M177" s="165">
        <f>ROUND(F177*(H177),2)</f>
        <v>0</v>
      </c>
      <c r="N177" s="165">
        <v>0</v>
      </c>
      <c r="O177" s="165"/>
      <c r="P177" s="172">
        <v>0.0058</v>
      </c>
      <c r="Q177" s="173"/>
      <c r="R177" s="173">
        <v>0.0058</v>
      </c>
      <c r="S177" s="171">
        <f>ROUND(F177*(P177),3)</f>
        <v>0.032</v>
      </c>
      <c r="T177" s="166"/>
      <c r="U177" s="166"/>
      <c r="V177" s="172"/>
      <c r="Z177">
        <v>0</v>
      </c>
    </row>
    <row r="178" spans="1:26" ht="24.75" customHeight="1">
      <c r="A178" s="167">
        <v>70</v>
      </c>
      <c r="B178" s="162" t="s">
        <v>140</v>
      </c>
      <c r="C178" s="168" t="s">
        <v>339</v>
      </c>
      <c r="D178" s="162" t="s">
        <v>340</v>
      </c>
      <c r="E178" s="162" t="s">
        <v>195</v>
      </c>
      <c r="F178" s="163">
        <v>7.2</v>
      </c>
      <c r="G178" s="164">
        <v>0</v>
      </c>
      <c r="H178" s="164">
        <v>0</v>
      </c>
      <c r="I178" s="164">
        <f>ROUND(F178*(G178+H178),2)</f>
        <v>0</v>
      </c>
      <c r="J178" s="162">
        <f>ROUND(F178*(N178),2)</f>
        <v>0</v>
      </c>
      <c r="K178" s="165">
        <f>ROUND(F178*(O178),2)</f>
        <v>0</v>
      </c>
      <c r="L178" s="165">
        <f>ROUND(F178*(G178),2)</f>
        <v>0</v>
      </c>
      <c r="M178" s="165">
        <f>ROUND(F178*(H178),2)</f>
        <v>0</v>
      </c>
      <c r="N178" s="165">
        <v>0</v>
      </c>
      <c r="O178" s="165"/>
      <c r="P178" s="173"/>
      <c r="Q178" s="173"/>
      <c r="R178" s="173"/>
      <c r="S178" s="171">
        <f>ROUND(F178*(P178),3)</f>
        <v>0</v>
      </c>
      <c r="T178" s="166"/>
      <c r="U178" s="166"/>
      <c r="V178" s="172"/>
      <c r="Z178">
        <v>0</v>
      </c>
    </row>
    <row r="179" spans="1:22" ht="12" customHeight="1">
      <c r="A179" s="159"/>
      <c r="B179" s="159"/>
      <c r="C179" s="169"/>
      <c r="D179" s="169" t="s">
        <v>542</v>
      </c>
      <c r="E179" s="159"/>
      <c r="F179" s="160"/>
      <c r="G179" s="161"/>
      <c r="H179" s="161"/>
      <c r="I179" s="161"/>
      <c r="J179" s="159"/>
      <c r="K179" s="1"/>
      <c r="L179" s="1"/>
      <c r="M179" s="1"/>
      <c r="N179" s="1"/>
      <c r="O179" s="1"/>
      <c r="P179" s="1"/>
      <c r="Q179" s="1"/>
      <c r="R179" s="1"/>
      <c r="S179" s="1"/>
      <c r="V179" s="1"/>
    </row>
    <row r="180" spans="1:22" ht="15">
      <c r="A180" s="159"/>
      <c r="B180" s="159"/>
      <c r="C180" s="159"/>
      <c r="D180" s="170" t="s">
        <v>543</v>
      </c>
      <c r="E180" s="159"/>
      <c r="F180" s="160">
        <v>7.2</v>
      </c>
      <c r="G180" s="161"/>
      <c r="H180" s="161"/>
      <c r="I180" s="161"/>
      <c r="J180" s="159"/>
      <c r="K180" s="1"/>
      <c r="L180" s="1"/>
      <c r="M180" s="1"/>
      <c r="N180" s="1"/>
      <c r="O180" s="1"/>
      <c r="P180" s="1"/>
      <c r="Q180" s="1"/>
      <c r="R180" s="1"/>
      <c r="S180" s="1"/>
      <c r="V180" s="1"/>
    </row>
    <row r="181" spans="1:26" ht="34.5" customHeight="1">
      <c r="A181" s="167">
        <v>71</v>
      </c>
      <c r="B181" s="162" t="s">
        <v>140</v>
      </c>
      <c r="C181" s="168" t="s">
        <v>344</v>
      </c>
      <c r="D181" s="162" t="s">
        <v>345</v>
      </c>
      <c r="E181" s="162" t="s">
        <v>104</v>
      </c>
      <c r="F181" s="163">
        <v>6.14</v>
      </c>
      <c r="G181" s="164">
        <v>0</v>
      </c>
      <c r="H181" s="164">
        <v>0</v>
      </c>
      <c r="I181" s="164">
        <f>ROUND(F181*(G181+H181),2)</f>
        <v>0</v>
      </c>
      <c r="J181" s="162">
        <f>ROUND(F181*(N181),2)</f>
        <v>0</v>
      </c>
      <c r="K181" s="165">
        <f>ROUND(F181*(O181),2)</f>
        <v>0</v>
      </c>
      <c r="L181" s="165">
        <f>ROUND(F181*(G181),2)</f>
        <v>0</v>
      </c>
      <c r="M181" s="165">
        <f>ROUND(F181*(H181),2)</f>
        <v>0</v>
      </c>
      <c r="N181" s="165">
        <v>0</v>
      </c>
      <c r="O181" s="165"/>
      <c r="P181" s="173"/>
      <c r="Q181" s="173"/>
      <c r="R181" s="173"/>
      <c r="S181" s="171">
        <f>ROUND(F181*(P181),3)</f>
        <v>0</v>
      </c>
      <c r="T181" s="166"/>
      <c r="U181" s="166"/>
      <c r="V181" s="172"/>
      <c r="Z181">
        <v>0</v>
      </c>
    </row>
    <row r="182" spans="1:22" ht="12" customHeight="1">
      <c r="A182" s="159"/>
      <c r="B182" s="159"/>
      <c r="C182" s="169"/>
      <c r="D182" s="169" t="s">
        <v>544</v>
      </c>
      <c r="E182" s="159"/>
      <c r="F182" s="160"/>
      <c r="G182" s="161"/>
      <c r="H182" s="161"/>
      <c r="I182" s="161"/>
      <c r="J182" s="159"/>
      <c r="K182" s="1"/>
      <c r="L182" s="1"/>
      <c r="M182" s="1"/>
      <c r="N182" s="1"/>
      <c r="O182" s="1"/>
      <c r="P182" s="1"/>
      <c r="Q182" s="1"/>
      <c r="R182" s="1"/>
      <c r="S182" s="1"/>
      <c r="V182" s="1"/>
    </row>
    <row r="183" spans="1:22" ht="15">
      <c r="A183" s="159"/>
      <c r="B183" s="159"/>
      <c r="C183" s="159"/>
      <c r="D183" s="170" t="s">
        <v>545</v>
      </c>
      <c r="E183" s="159"/>
      <c r="F183" s="160">
        <v>6.14</v>
      </c>
      <c r="G183" s="161"/>
      <c r="H183" s="161"/>
      <c r="I183" s="161"/>
      <c r="J183" s="159"/>
      <c r="K183" s="1"/>
      <c r="L183" s="1"/>
      <c r="M183" s="1"/>
      <c r="N183" s="1"/>
      <c r="O183" s="1"/>
      <c r="P183" s="1"/>
      <c r="Q183" s="1"/>
      <c r="R183" s="1"/>
      <c r="S183" s="1"/>
      <c r="V183" s="1"/>
    </row>
    <row r="184" spans="1:26" ht="24.75" customHeight="1">
      <c r="A184" s="182">
        <v>72</v>
      </c>
      <c r="B184" s="177" t="s">
        <v>212</v>
      </c>
      <c r="C184" s="183" t="s">
        <v>350</v>
      </c>
      <c r="D184" s="177" t="s">
        <v>351</v>
      </c>
      <c r="E184" s="177" t="s">
        <v>352</v>
      </c>
      <c r="F184" s="178">
        <v>0.546</v>
      </c>
      <c r="G184" s="179">
        <v>0</v>
      </c>
      <c r="H184" s="179">
        <v>0</v>
      </c>
      <c r="I184" s="179">
        <f>ROUND(F184*(G184+H184),2)</f>
        <v>0</v>
      </c>
      <c r="J184" s="177">
        <f>ROUND(F184*(N184),2)</f>
        <v>0</v>
      </c>
      <c r="K184" s="180">
        <f>ROUND(F184*(O184),2)</f>
        <v>0</v>
      </c>
      <c r="L184" s="180">
        <f>ROUND(F184*(G184),2)</f>
        <v>0</v>
      </c>
      <c r="M184" s="180">
        <f>ROUND(F184*(H184),2)</f>
        <v>0</v>
      </c>
      <c r="N184" s="180">
        <v>0</v>
      </c>
      <c r="O184" s="180"/>
      <c r="P184" s="185">
        <v>0.001</v>
      </c>
      <c r="Q184" s="186"/>
      <c r="R184" s="186">
        <v>0.001</v>
      </c>
      <c r="S184" s="184">
        <f>ROUND(F184*(P184),3)</f>
        <v>0.001</v>
      </c>
      <c r="T184" s="181"/>
      <c r="U184" s="181"/>
      <c r="V184" s="185"/>
      <c r="Z184">
        <v>0</v>
      </c>
    </row>
    <row r="185" spans="1:22" ht="12" customHeight="1">
      <c r="A185" s="159"/>
      <c r="B185" s="159"/>
      <c r="C185" s="169"/>
      <c r="D185" s="169" t="s">
        <v>546</v>
      </c>
      <c r="E185" s="159"/>
      <c r="F185" s="160"/>
      <c r="G185" s="161"/>
      <c r="H185" s="161"/>
      <c r="I185" s="161"/>
      <c r="J185" s="159"/>
      <c r="K185" s="1"/>
      <c r="L185" s="1"/>
      <c r="M185" s="1"/>
      <c r="N185" s="1"/>
      <c r="O185" s="1"/>
      <c r="P185" s="1"/>
      <c r="Q185" s="1"/>
      <c r="R185" s="1"/>
      <c r="S185" s="1"/>
      <c r="V185" s="1"/>
    </row>
    <row r="186" spans="1:22" ht="15">
      <c r="A186" s="159"/>
      <c r="B186" s="159"/>
      <c r="C186" s="159"/>
      <c r="D186" s="170" t="s">
        <v>547</v>
      </c>
      <c r="E186" s="159"/>
      <c r="F186" s="160">
        <v>0.546</v>
      </c>
      <c r="G186" s="161"/>
      <c r="H186" s="161"/>
      <c r="I186" s="161"/>
      <c r="J186" s="159"/>
      <c r="K186" s="1"/>
      <c r="L186" s="1"/>
      <c r="M186" s="1"/>
      <c r="N186" s="1"/>
      <c r="O186" s="1"/>
      <c r="P186" s="1"/>
      <c r="Q186" s="1"/>
      <c r="R186" s="1"/>
      <c r="S186" s="1"/>
      <c r="V186" s="1"/>
    </row>
    <row r="187" spans="1:26" ht="24.75" customHeight="1">
      <c r="A187" s="182">
        <v>73</v>
      </c>
      <c r="B187" s="177" t="s">
        <v>212</v>
      </c>
      <c r="C187" s="183" t="s">
        <v>355</v>
      </c>
      <c r="D187" s="177" t="s">
        <v>356</v>
      </c>
      <c r="E187" s="177" t="s">
        <v>352</v>
      </c>
      <c r="F187" s="178">
        <v>2.456</v>
      </c>
      <c r="G187" s="179">
        <v>0</v>
      </c>
      <c r="H187" s="179">
        <v>0</v>
      </c>
      <c r="I187" s="179">
        <f>ROUND(F187*(G187+H187),2)</f>
        <v>0</v>
      </c>
      <c r="J187" s="177">
        <f>ROUND(F187*(N187),2)</f>
        <v>0</v>
      </c>
      <c r="K187" s="180">
        <f>ROUND(F187*(O187),2)</f>
        <v>0</v>
      </c>
      <c r="L187" s="180">
        <f>ROUND(F187*(G187),2)</f>
        <v>0</v>
      </c>
      <c r="M187" s="180">
        <f>ROUND(F187*(H187),2)</f>
        <v>0</v>
      </c>
      <c r="N187" s="180">
        <v>0</v>
      </c>
      <c r="O187" s="180"/>
      <c r="P187" s="185">
        <v>0.001</v>
      </c>
      <c r="Q187" s="186"/>
      <c r="R187" s="186">
        <v>0.001</v>
      </c>
      <c r="S187" s="184">
        <f>ROUND(F187*(P187),3)</f>
        <v>0.002</v>
      </c>
      <c r="T187" s="181"/>
      <c r="U187" s="181"/>
      <c r="V187" s="185"/>
      <c r="Z187">
        <v>0</v>
      </c>
    </row>
    <row r="188" spans="1:22" ht="15">
      <c r="A188" s="159"/>
      <c r="B188" s="159"/>
      <c r="C188" s="169"/>
      <c r="D188" s="176" t="s">
        <v>548</v>
      </c>
      <c r="E188" s="159"/>
      <c r="F188" s="160">
        <v>2.456</v>
      </c>
      <c r="G188" s="161"/>
      <c r="H188" s="161"/>
      <c r="I188" s="161"/>
      <c r="J188" s="159"/>
      <c r="K188" s="1"/>
      <c r="L188" s="1"/>
      <c r="M188" s="1"/>
      <c r="N188" s="1"/>
      <c r="O188" s="1"/>
      <c r="P188" s="1"/>
      <c r="Q188" s="1"/>
      <c r="R188" s="1"/>
      <c r="S188" s="1"/>
      <c r="V188" s="1"/>
    </row>
    <row r="189" spans="1:26" ht="24.75" customHeight="1">
      <c r="A189" s="182">
        <v>74</v>
      </c>
      <c r="B189" s="177" t="s">
        <v>212</v>
      </c>
      <c r="C189" s="183" t="s">
        <v>358</v>
      </c>
      <c r="D189" s="177" t="s">
        <v>359</v>
      </c>
      <c r="E189" s="177" t="s">
        <v>352</v>
      </c>
      <c r="F189" s="178">
        <v>9.21</v>
      </c>
      <c r="G189" s="179">
        <v>0</v>
      </c>
      <c r="H189" s="179">
        <v>0</v>
      </c>
      <c r="I189" s="179">
        <f>ROUND(F189*(G189+H189),2)</f>
        <v>0</v>
      </c>
      <c r="J189" s="177">
        <f>ROUND(F189*(N189),2)</f>
        <v>0</v>
      </c>
      <c r="K189" s="180">
        <f>ROUND(F189*(O189),2)</f>
        <v>0</v>
      </c>
      <c r="L189" s="180">
        <f>ROUND(F189*(G189),2)</f>
        <v>0</v>
      </c>
      <c r="M189" s="180">
        <f>ROUND(F189*(H189),2)</f>
        <v>0</v>
      </c>
      <c r="N189" s="180">
        <v>0</v>
      </c>
      <c r="O189" s="180"/>
      <c r="P189" s="185">
        <v>0.001</v>
      </c>
      <c r="Q189" s="186"/>
      <c r="R189" s="186">
        <v>0.001</v>
      </c>
      <c r="S189" s="184">
        <f>ROUND(F189*(P189),3)</f>
        <v>0.009</v>
      </c>
      <c r="T189" s="181"/>
      <c r="U189" s="181"/>
      <c r="V189" s="185"/>
      <c r="Z189">
        <v>0</v>
      </c>
    </row>
    <row r="190" spans="1:22" ht="12" customHeight="1">
      <c r="A190" s="159"/>
      <c r="B190" s="159"/>
      <c r="C190" s="169"/>
      <c r="D190" s="169" t="s">
        <v>549</v>
      </c>
      <c r="E190" s="159"/>
      <c r="F190" s="160"/>
      <c r="G190" s="161"/>
      <c r="H190" s="161"/>
      <c r="I190" s="161"/>
      <c r="J190" s="159"/>
      <c r="K190" s="1"/>
      <c r="L190" s="1"/>
      <c r="M190" s="1"/>
      <c r="N190" s="1"/>
      <c r="O190" s="1"/>
      <c r="P190" s="1"/>
      <c r="Q190" s="1"/>
      <c r="R190" s="1"/>
      <c r="S190" s="1"/>
      <c r="V190" s="1"/>
    </row>
    <row r="191" spans="1:22" ht="15">
      <c r="A191" s="159"/>
      <c r="B191" s="159"/>
      <c r="C191" s="159"/>
      <c r="D191" s="170" t="s">
        <v>550</v>
      </c>
      <c r="E191" s="159"/>
      <c r="F191" s="160">
        <v>9.21</v>
      </c>
      <c r="G191" s="161"/>
      <c r="H191" s="161"/>
      <c r="I191" s="161"/>
      <c r="J191" s="159"/>
      <c r="K191" s="1"/>
      <c r="L191" s="1"/>
      <c r="M191" s="1"/>
      <c r="N191" s="1"/>
      <c r="O191" s="1"/>
      <c r="P191" s="1"/>
      <c r="Q191" s="1"/>
      <c r="R191" s="1"/>
      <c r="S191" s="1"/>
      <c r="V191" s="1"/>
    </row>
    <row r="192" spans="1:26" ht="24.75" customHeight="1">
      <c r="A192" s="182">
        <v>75</v>
      </c>
      <c r="B192" s="177" t="s">
        <v>362</v>
      </c>
      <c r="C192" s="183" t="s">
        <v>363</v>
      </c>
      <c r="D192" s="177" t="s">
        <v>364</v>
      </c>
      <c r="E192" s="177" t="s">
        <v>104</v>
      </c>
      <c r="F192" s="178">
        <v>6.2628</v>
      </c>
      <c r="G192" s="179">
        <v>0</v>
      </c>
      <c r="H192" s="179">
        <v>0</v>
      </c>
      <c r="I192" s="179">
        <f>ROUND(F192*(G192+H192),2)</f>
        <v>0</v>
      </c>
      <c r="J192" s="177">
        <f>ROUND(F192*(N192),2)</f>
        <v>0</v>
      </c>
      <c r="K192" s="180">
        <f>ROUND(F192*(O192),2)</f>
        <v>0</v>
      </c>
      <c r="L192" s="180">
        <f>ROUND(F192*(G192),2)</f>
        <v>0</v>
      </c>
      <c r="M192" s="180">
        <f>ROUND(F192*(H192),2)</f>
        <v>0</v>
      </c>
      <c r="N192" s="180">
        <v>0</v>
      </c>
      <c r="O192" s="180"/>
      <c r="P192" s="185">
        <v>0.024</v>
      </c>
      <c r="Q192" s="186"/>
      <c r="R192" s="186">
        <v>0.024</v>
      </c>
      <c r="S192" s="184">
        <f>ROUND(F192*(P192),3)</f>
        <v>0.15</v>
      </c>
      <c r="T192" s="181"/>
      <c r="U192" s="181"/>
      <c r="V192" s="185"/>
      <c r="Z192">
        <v>0</v>
      </c>
    </row>
    <row r="193" spans="1:22" ht="12" customHeight="1">
      <c r="A193" s="159"/>
      <c r="B193" s="159"/>
      <c r="C193" s="169"/>
      <c r="D193" s="169" t="s">
        <v>549</v>
      </c>
      <c r="E193" s="159"/>
      <c r="F193" s="160"/>
      <c r="G193" s="161"/>
      <c r="H193" s="161"/>
      <c r="I193" s="161"/>
      <c r="J193" s="159"/>
      <c r="K193" s="1"/>
      <c r="L193" s="1"/>
      <c r="M193" s="1"/>
      <c r="N193" s="1"/>
      <c r="O193" s="1"/>
      <c r="P193" s="1"/>
      <c r="Q193" s="1"/>
      <c r="R193" s="1"/>
      <c r="S193" s="1"/>
      <c r="V193" s="1"/>
    </row>
    <row r="194" spans="1:22" ht="15">
      <c r="A194" s="159"/>
      <c r="B194" s="159"/>
      <c r="C194" s="159"/>
      <c r="D194" s="170" t="s">
        <v>551</v>
      </c>
      <c r="E194" s="159"/>
      <c r="F194" s="160">
        <v>6.2628</v>
      </c>
      <c r="G194" s="161"/>
      <c r="H194" s="161"/>
      <c r="I194" s="161"/>
      <c r="J194" s="159"/>
      <c r="K194" s="1"/>
      <c r="L194" s="1"/>
      <c r="M194" s="1"/>
      <c r="N194" s="1"/>
      <c r="O194" s="1"/>
      <c r="P194" s="1"/>
      <c r="Q194" s="1"/>
      <c r="R194" s="1"/>
      <c r="S194" s="1"/>
      <c r="V194" s="1"/>
    </row>
    <row r="195" spans="1:26" ht="15">
      <c r="A195" s="144"/>
      <c r="B195" s="144"/>
      <c r="C195" s="158">
        <v>771</v>
      </c>
      <c r="D195" s="158" t="s">
        <v>82</v>
      </c>
      <c r="E195" s="144"/>
      <c r="F195" s="157"/>
      <c r="G195" s="146">
        <f>ROUND((SUM(L171:L194))/1,2)</f>
        <v>0</v>
      </c>
      <c r="H195" s="146">
        <f>ROUND((SUM(M171:M194))/1,2)</f>
        <v>0</v>
      </c>
      <c r="I195" s="146">
        <f>ROUND((SUM(I171:I194))/1,2)</f>
        <v>0</v>
      </c>
      <c r="J195" s="144"/>
      <c r="K195" s="144"/>
      <c r="L195" s="144">
        <f>ROUND((SUM(L171:L194))/1,2)</f>
        <v>0</v>
      </c>
      <c r="M195" s="144">
        <f>ROUND((SUM(M171:M194))/1,2)</f>
        <v>0</v>
      </c>
      <c r="N195" s="144"/>
      <c r="O195" s="144"/>
      <c r="P195" s="174"/>
      <c r="Q195" s="144"/>
      <c r="R195" s="144"/>
      <c r="S195" s="174">
        <f>ROUND((SUM(S171:S194))/1,2)</f>
        <v>0.2</v>
      </c>
      <c r="T195" s="142"/>
      <c r="U195" s="142"/>
      <c r="V195" s="2">
        <f>ROUND((SUM(V171:V194))/1,2)</f>
        <v>0</v>
      </c>
      <c r="W195" s="142"/>
      <c r="X195" s="142"/>
      <c r="Y195" s="142"/>
      <c r="Z195" s="142"/>
    </row>
    <row r="196" spans="1:22" ht="15">
      <c r="A196" s="1"/>
      <c r="B196" s="1"/>
      <c r="C196" s="1"/>
      <c r="D196" s="1"/>
      <c r="E196" s="1"/>
      <c r="F196" s="153"/>
      <c r="G196" s="139"/>
      <c r="H196" s="139"/>
      <c r="I196" s="139"/>
      <c r="J196" s="1"/>
      <c r="K196" s="1"/>
      <c r="L196" s="1"/>
      <c r="M196" s="1"/>
      <c r="N196" s="1"/>
      <c r="O196" s="1"/>
      <c r="P196" s="1"/>
      <c r="Q196" s="1"/>
      <c r="R196" s="1"/>
      <c r="S196" s="1"/>
      <c r="V196" s="1"/>
    </row>
    <row r="197" spans="1:26" ht="15">
      <c r="A197" s="144"/>
      <c r="B197" s="144"/>
      <c r="C197" s="158">
        <v>781</v>
      </c>
      <c r="D197" s="158" t="s">
        <v>83</v>
      </c>
      <c r="E197" s="144"/>
      <c r="F197" s="157"/>
      <c r="G197" s="145"/>
      <c r="H197" s="145"/>
      <c r="I197" s="145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2"/>
      <c r="U197" s="142"/>
      <c r="V197" s="144"/>
      <c r="W197" s="142"/>
      <c r="X197" s="142"/>
      <c r="Y197" s="142"/>
      <c r="Z197" s="142"/>
    </row>
    <row r="198" spans="1:26" ht="24.75" customHeight="1">
      <c r="A198" s="167">
        <v>76</v>
      </c>
      <c r="B198" s="162" t="s">
        <v>366</v>
      </c>
      <c r="C198" s="168" t="s">
        <v>367</v>
      </c>
      <c r="D198" s="162" t="s">
        <v>368</v>
      </c>
      <c r="E198" s="162" t="s">
        <v>104</v>
      </c>
      <c r="F198" s="163">
        <v>31.716</v>
      </c>
      <c r="G198" s="164">
        <v>0</v>
      </c>
      <c r="H198" s="164">
        <v>0</v>
      </c>
      <c r="I198" s="164">
        <f>ROUND(F198*(G198+H198),2)</f>
        <v>0</v>
      </c>
      <c r="J198" s="162">
        <f>ROUND(F198*(N198),2)</f>
        <v>0</v>
      </c>
      <c r="K198" s="165">
        <f>ROUND(F198*(O198),2)</f>
        <v>0</v>
      </c>
      <c r="L198" s="165">
        <f>ROUND(F198*(G198),2)</f>
        <v>0</v>
      </c>
      <c r="M198" s="165">
        <f>ROUND(F198*(H198),2)</f>
        <v>0</v>
      </c>
      <c r="N198" s="165">
        <v>0</v>
      </c>
      <c r="O198" s="165"/>
      <c r="P198" s="172">
        <v>0.00334</v>
      </c>
      <c r="Q198" s="173"/>
      <c r="R198" s="173">
        <v>0.00334</v>
      </c>
      <c r="S198" s="171">
        <f>ROUND(F198*(P198),3)</f>
        <v>0.106</v>
      </c>
      <c r="T198" s="166"/>
      <c r="U198" s="166"/>
      <c r="V198" s="172"/>
      <c r="Z198">
        <v>0</v>
      </c>
    </row>
    <row r="199" spans="1:22" ht="12" customHeight="1">
      <c r="A199" s="159"/>
      <c r="B199" s="159"/>
      <c r="C199" s="169"/>
      <c r="D199" s="169" t="s">
        <v>498</v>
      </c>
      <c r="E199" s="159"/>
      <c r="F199" s="160"/>
      <c r="G199" s="161"/>
      <c r="H199" s="161"/>
      <c r="I199" s="161"/>
      <c r="J199" s="159"/>
      <c r="K199" s="1"/>
      <c r="L199" s="1"/>
      <c r="M199" s="1"/>
      <c r="N199" s="1"/>
      <c r="O199" s="1"/>
      <c r="P199" s="1"/>
      <c r="Q199" s="1"/>
      <c r="R199" s="1"/>
      <c r="S199" s="1"/>
      <c r="V199" s="1"/>
    </row>
    <row r="200" spans="1:22" ht="15">
      <c r="A200" s="159"/>
      <c r="B200" s="159"/>
      <c r="C200" s="159"/>
      <c r="D200" s="170" t="s">
        <v>528</v>
      </c>
      <c r="E200" s="159"/>
      <c r="F200" s="160">
        <v>31.716</v>
      </c>
      <c r="G200" s="161"/>
      <c r="H200" s="161"/>
      <c r="I200" s="161"/>
      <c r="J200" s="159"/>
      <c r="K200" s="1"/>
      <c r="L200" s="1"/>
      <c r="M200" s="1"/>
      <c r="N200" s="1"/>
      <c r="O200" s="1"/>
      <c r="P200" s="1"/>
      <c r="Q200" s="1"/>
      <c r="R200" s="1"/>
      <c r="S200" s="1"/>
      <c r="V200" s="1"/>
    </row>
    <row r="201" spans="1:26" ht="24.75" customHeight="1">
      <c r="A201" s="167">
        <v>77</v>
      </c>
      <c r="B201" s="162" t="s">
        <v>366</v>
      </c>
      <c r="C201" s="168" t="s">
        <v>369</v>
      </c>
      <c r="D201" s="162" t="s">
        <v>370</v>
      </c>
      <c r="E201" s="162" t="s">
        <v>201</v>
      </c>
      <c r="F201" s="163">
        <v>2.6</v>
      </c>
      <c r="G201" s="164">
        <v>0</v>
      </c>
      <c r="H201" s="164">
        <v>0</v>
      </c>
      <c r="I201" s="164">
        <f>ROUND(F201*(G201+H201),2)</f>
        <v>0</v>
      </c>
      <c r="J201" s="162">
        <f>ROUND(F201*(N201),2)</f>
        <v>0</v>
      </c>
      <c r="K201" s="165">
        <f>ROUND(F201*(O201),2)</f>
        <v>0</v>
      </c>
      <c r="L201" s="165">
        <f>ROUND(F201*(G201),2)</f>
        <v>0</v>
      </c>
      <c r="M201" s="165">
        <f>ROUND(F201*(H201),2)</f>
        <v>0</v>
      </c>
      <c r="N201" s="165">
        <v>0</v>
      </c>
      <c r="O201" s="165"/>
      <c r="P201" s="173"/>
      <c r="Q201" s="173"/>
      <c r="R201" s="173"/>
      <c r="S201" s="171">
        <f>ROUND(F201*(P201),3)</f>
        <v>0</v>
      </c>
      <c r="T201" s="166"/>
      <c r="U201" s="166"/>
      <c r="V201" s="172"/>
      <c r="Z201">
        <v>0</v>
      </c>
    </row>
    <row r="202" spans="1:26" ht="24.75" customHeight="1">
      <c r="A202" s="167">
        <v>78</v>
      </c>
      <c r="B202" s="162" t="s">
        <v>140</v>
      </c>
      <c r="C202" s="168" t="s">
        <v>371</v>
      </c>
      <c r="D202" s="162" t="s">
        <v>372</v>
      </c>
      <c r="E202" s="162" t="s">
        <v>104</v>
      </c>
      <c r="F202" s="163">
        <v>31.716</v>
      </c>
      <c r="G202" s="164">
        <v>0</v>
      </c>
      <c r="H202" s="164">
        <v>0</v>
      </c>
      <c r="I202" s="164">
        <f>ROUND(F202*(G202+H202),2)</f>
        <v>0</v>
      </c>
      <c r="J202" s="162">
        <f>ROUND(F202*(N202),2)</f>
        <v>0</v>
      </c>
      <c r="K202" s="165">
        <f>ROUND(F202*(O202),2)</f>
        <v>0</v>
      </c>
      <c r="L202" s="165">
        <f>ROUND(F202*(G202),2)</f>
        <v>0</v>
      </c>
      <c r="M202" s="165">
        <f>ROUND(F202*(H202),2)</f>
        <v>0</v>
      </c>
      <c r="N202" s="165">
        <v>0</v>
      </c>
      <c r="O202" s="165"/>
      <c r="P202" s="173"/>
      <c r="Q202" s="173"/>
      <c r="R202" s="173"/>
      <c r="S202" s="171">
        <f>ROUND(F202*(P202),3)</f>
        <v>0</v>
      </c>
      <c r="T202" s="166"/>
      <c r="U202" s="166"/>
      <c r="V202" s="172"/>
      <c r="Z202">
        <v>0</v>
      </c>
    </row>
    <row r="203" spans="1:22" ht="15">
      <c r="A203" s="159"/>
      <c r="B203" s="159"/>
      <c r="C203" s="169"/>
      <c r="D203" s="176" t="s">
        <v>552</v>
      </c>
      <c r="E203" s="159"/>
      <c r="F203" s="160">
        <v>31.716</v>
      </c>
      <c r="G203" s="161"/>
      <c r="H203" s="161"/>
      <c r="I203" s="161"/>
      <c r="J203" s="159"/>
      <c r="K203" s="1"/>
      <c r="L203" s="1"/>
      <c r="M203" s="1"/>
      <c r="N203" s="1"/>
      <c r="O203" s="1"/>
      <c r="P203" s="1"/>
      <c r="Q203" s="1"/>
      <c r="R203" s="1"/>
      <c r="S203" s="1"/>
      <c r="V203" s="1"/>
    </row>
    <row r="204" spans="1:26" ht="24.75" customHeight="1">
      <c r="A204" s="182">
        <v>79</v>
      </c>
      <c r="B204" s="177" t="s">
        <v>374</v>
      </c>
      <c r="C204" s="183" t="s">
        <v>375</v>
      </c>
      <c r="D204" s="177" t="s">
        <v>376</v>
      </c>
      <c r="E204" s="177" t="s">
        <v>104</v>
      </c>
      <c r="F204" s="178">
        <v>32.35032</v>
      </c>
      <c r="G204" s="179">
        <v>0</v>
      </c>
      <c r="H204" s="179">
        <v>0</v>
      </c>
      <c r="I204" s="179">
        <f>ROUND(F204*(G204+H204),2)</f>
        <v>0</v>
      </c>
      <c r="J204" s="177">
        <f>ROUND(F204*(N204),2)</f>
        <v>0</v>
      </c>
      <c r="K204" s="180">
        <f>ROUND(F204*(O204),2)</f>
        <v>0</v>
      </c>
      <c r="L204" s="180">
        <f>ROUND(F204*(G204),2)</f>
        <v>0</v>
      </c>
      <c r="M204" s="180">
        <f>ROUND(F204*(H204),2)</f>
        <v>0</v>
      </c>
      <c r="N204" s="180">
        <v>0</v>
      </c>
      <c r="O204" s="180"/>
      <c r="P204" s="186"/>
      <c r="Q204" s="186"/>
      <c r="R204" s="186"/>
      <c r="S204" s="184">
        <f>ROUND(F204*(P204),3)</f>
        <v>0</v>
      </c>
      <c r="T204" s="181"/>
      <c r="U204" s="181"/>
      <c r="V204" s="185"/>
      <c r="Z204">
        <v>0</v>
      </c>
    </row>
    <row r="205" spans="1:22" ht="12" customHeight="1">
      <c r="A205" s="159"/>
      <c r="B205" s="159"/>
      <c r="C205" s="169"/>
      <c r="D205" s="169" t="s">
        <v>553</v>
      </c>
      <c r="E205" s="159"/>
      <c r="F205" s="160"/>
      <c r="G205" s="161"/>
      <c r="H205" s="161"/>
      <c r="I205" s="161"/>
      <c r="J205" s="159"/>
      <c r="K205" s="1"/>
      <c r="L205" s="1"/>
      <c r="M205" s="1"/>
      <c r="N205" s="1"/>
      <c r="O205" s="1"/>
      <c r="P205" s="1"/>
      <c r="Q205" s="1"/>
      <c r="R205" s="1"/>
      <c r="S205" s="1"/>
      <c r="V205" s="1"/>
    </row>
    <row r="206" spans="1:22" ht="15">
      <c r="A206" s="159"/>
      <c r="B206" s="159"/>
      <c r="C206" s="159"/>
      <c r="D206" s="170" t="s">
        <v>554</v>
      </c>
      <c r="E206" s="159"/>
      <c r="F206" s="160">
        <v>32.35032</v>
      </c>
      <c r="G206" s="161"/>
      <c r="H206" s="161"/>
      <c r="I206" s="161"/>
      <c r="J206" s="159"/>
      <c r="K206" s="1"/>
      <c r="L206" s="1"/>
      <c r="M206" s="1"/>
      <c r="N206" s="1"/>
      <c r="O206" s="1"/>
      <c r="P206" s="1"/>
      <c r="Q206" s="1"/>
      <c r="R206" s="1"/>
      <c r="S206" s="1"/>
      <c r="V206" s="1"/>
    </row>
    <row r="207" spans="1:26" ht="24.75" customHeight="1">
      <c r="A207" s="182">
        <v>80</v>
      </c>
      <c r="B207" s="177" t="s">
        <v>212</v>
      </c>
      <c r="C207" s="183" t="s">
        <v>355</v>
      </c>
      <c r="D207" s="177" t="s">
        <v>380</v>
      </c>
      <c r="E207" s="177" t="s">
        <v>352</v>
      </c>
      <c r="F207" s="178">
        <v>12.6864</v>
      </c>
      <c r="G207" s="179">
        <v>0</v>
      </c>
      <c r="H207" s="179">
        <v>0</v>
      </c>
      <c r="I207" s="179">
        <f>ROUND(F207*(G207+H207),2)</f>
        <v>0</v>
      </c>
      <c r="J207" s="177">
        <f>ROUND(F207*(N207),2)</f>
        <v>0</v>
      </c>
      <c r="K207" s="180">
        <f>ROUND(F207*(O207),2)</f>
        <v>0</v>
      </c>
      <c r="L207" s="180">
        <f>ROUND(F207*(G207),2)</f>
        <v>0</v>
      </c>
      <c r="M207" s="180">
        <f>ROUND(F207*(H207),2)</f>
        <v>0</v>
      </c>
      <c r="N207" s="180">
        <v>0</v>
      </c>
      <c r="O207" s="180"/>
      <c r="P207" s="185">
        <v>0.001</v>
      </c>
      <c r="Q207" s="186"/>
      <c r="R207" s="186">
        <v>0.001</v>
      </c>
      <c r="S207" s="184">
        <f>ROUND(F207*(P207),3)</f>
        <v>0.013</v>
      </c>
      <c r="T207" s="181"/>
      <c r="U207" s="181"/>
      <c r="V207" s="185"/>
      <c r="Z207">
        <v>0</v>
      </c>
    </row>
    <row r="208" spans="1:22" ht="12" customHeight="1">
      <c r="A208" s="159"/>
      <c r="B208" s="159"/>
      <c r="C208" s="169"/>
      <c r="D208" s="169" t="s">
        <v>498</v>
      </c>
      <c r="E208" s="159"/>
      <c r="F208" s="160"/>
      <c r="G208" s="161"/>
      <c r="H208" s="161"/>
      <c r="I208" s="161"/>
      <c r="J208" s="159"/>
      <c r="K208" s="1"/>
      <c r="L208" s="1"/>
      <c r="M208" s="1"/>
      <c r="N208" s="1"/>
      <c r="O208" s="1"/>
      <c r="P208" s="1"/>
      <c r="Q208" s="1"/>
      <c r="R208" s="1"/>
      <c r="S208" s="1"/>
      <c r="V208" s="1"/>
    </row>
    <row r="209" spans="1:22" ht="15">
      <c r="A209" s="159"/>
      <c r="B209" s="159"/>
      <c r="C209" s="159"/>
      <c r="D209" s="170" t="s">
        <v>555</v>
      </c>
      <c r="E209" s="159"/>
      <c r="F209" s="160">
        <v>12.6864</v>
      </c>
      <c r="G209" s="161"/>
      <c r="H209" s="161"/>
      <c r="I209" s="161"/>
      <c r="J209" s="159"/>
      <c r="K209" s="1"/>
      <c r="L209" s="1"/>
      <c r="M209" s="1"/>
      <c r="N209" s="1"/>
      <c r="O209" s="1"/>
      <c r="P209" s="1"/>
      <c r="Q209" s="1"/>
      <c r="R209" s="1"/>
      <c r="S209" s="1"/>
      <c r="V209" s="1"/>
    </row>
    <row r="210" spans="1:26" ht="24.75" customHeight="1">
      <c r="A210" s="182">
        <v>81</v>
      </c>
      <c r="B210" s="177" t="s">
        <v>212</v>
      </c>
      <c r="C210" s="183" t="s">
        <v>358</v>
      </c>
      <c r="D210" s="177" t="s">
        <v>359</v>
      </c>
      <c r="E210" s="177" t="s">
        <v>352</v>
      </c>
      <c r="F210" s="178">
        <v>47.574</v>
      </c>
      <c r="G210" s="179">
        <v>0</v>
      </c>
      <c r="H210" s="179">
        <v>0</v>
      </c>
      <c r="I210" s="179">
        <f>ROUND(F210*(G210+H210),2)</f>
        <v>0</v>
      </c>
      <c r="J210" s="177">
        <f>ROUND(F210*(N210),2)</f>
        <v>0</v>
      </c>
      <c r="K210" s="180">
        <f>ROUND(F210*(O210),2)</f>
        <v>0</v>
      </c>
      <c r="L210" s="180">
        <f>ROUND(F210*(G210),2)</f>
        <v>0</v>
      </c>
      <c r="M210" s="180">
        <f>ROUND(F210*(H210),2)</f>
        <v>0</v>
      </c>
      <c r="N210" s="180">
        <v>0</v>
      </c>
      <c r="O210" s="180"/>
      <c r="P210" s="185">
        <v>0.001</v>
      </c>
      <c r="Q210" s="186"/>
      <c r="R210" s="186">
        <v>0.001</v>
      </c>
      <c r="S210" s="184">
        <f>ROUND(F210*(P210),3)</f>
        <v>0.048</v>
      </c>
      <c r="T210" s="181"/>
      <c r="U210" s="181"/>
      <c r="V210" s="185"/>
      <c r="Z210">
        <v>0</v>
      </c>
    </row>
    <row r="211" spans="1:22" ht="12" customHeight="1">
      <c r="A211" s="159"/>
      <c r="B211" s="159"/>
      <c r="C211" s="169"/>
      <c r="D211" s="169" t="s">
        <v>498</v>
      </c>
      <c r="E211" s="159"/>
      <c r="F211" s="160"/>
      <c r="G211" s="161"/>
      <c r="H211" s="161"/>
      <c r="I211" s="161"/>
      <c r="J211" s="159"/>
      <c r="K211" s="1"/>
      <c r="L211" s="1"/>
      <c r="M211" s="1"/>
      <c r="N211" s="1"/>
      <c r="O211" s="1"/>
      <c r="P211" s="1"/>
      <c r="Q211" s="1"/>
      <c r="R211" s="1"/>
      <c r="S211" s="1"/>
      <c r="V211" s="1"/>
    </row>
    <row r="212" spans="1:22" ht="15">
      <c r="A212" s="159"/>
      <c r="B212" s="159"/>
      <c r="C212" s="159"/>
      <c r="D212" s="170" t="s">
        <v>556</v>
      </c>
      <c r="E212" s="159"/>
      <c r="F212" s="160">
        <v>47.574</v>
      </c>
      <c r="G212" s="161"/>
      <c r="H212" s="161"/>
      <c r="I212" s="161"/>
      <c r="J212" s="159"/>
      <c r="K212" s="1"/>
      <c r="L212" s="1"/>
      <c r="M212" s="1"/>
      <c r="N212" s="1"/>
      <c r="O212" s="1"/>
      <c r="P212" s="1"/>
      <c r="Q212" s="1"/>
      <c r="R212" s="1"/>
      <c r="S212" s="1"/>
      <c r="V212" s="1"/>
    </row>
    <row r="213" spans="1:26" ht="15">
      <c r="A213" s="144"/>
      <c r="B213" s="144"/>
      <c r="C213" s="158">
        <v>781</v>
      </c>
      <c r="D213" s="158" t="s">
        <v>83</v>
      </c>
      <c r="E213" s="144"/>
      <c r="F213" s="157"/>
      <c r="G213" s="146">
        <f>ROUND((SUM(L197:L212))/1,2)</f>
        <v>0</v>
      </c>
      <c r="H213" s="146">
        <f>ROUND((SUM(M197:M212))/1,2)</f>
        <v>0</v>
      </c>
      <c r="I213" s="146">
        <f>ROUND((SUM(I197:I212))/1,2)</f>
        <v>0</v>
      </c>
      <c r="J213" s="144"/>
      <c r="K213" s="144"/>
      <c r="L213" s="144">
        <f>ROUND((SUM(L197:L212))/1,2)</f>
        <v>0</v>
      </c>
      <c r="M213" s="144">
        <f>ROUND((SUM(M197:M212))/1,2)</f>
        <v>0</v>
      </c>
      <c r="N213" s="144"/>
      <c r="O213" s="144"/>
      <c r="P213" s="174"/>
      <c r="Q213" s="144"/>
      <c r="R213" s="144"/>
      <c r="S213" s="174">
        <f>ROUND((SUM(S197:S212))/1,2)</f>
        <v>0.17</v>
      </c>
      <c r="T213" s="142"/>
      <c r="U213" s="142"/>
      <c r="V213" s="2">
        <f>ROUND((SUM(V197:V212))/1,2)</f>
        <v>0</v>
      </c>
      <c r="W213" s="142"/>
      <c r="X213" s="142"/>
      <c r="Y213" s="142"/>
      <c r="Z213" s="142"/>
    </row>
    <row r="214" spans="1:22" ht="15">
      <c r="A214" s="1"/>
      <c r="B214" s="1"/>
      <c r="C214" s="1"/>
      <c r="D214" s="1"/>
      <c r="E214" s="1"/>
      <c r="F214" s="153"/>
      <c r="G214" s="139"/>
      <c r="H214" s="139"/>
      <c r="I214" s="139"/>
      <c r="J214" s="1"/>
      <c r="K214" s="1"/>
      <c r="L214" s="1"/>
      <c r="M214" s="1"/>
      <c r="N214" s="1"/>
      <c r="O214" s="1"/>
      <c r="P214" s="1"/>
      <c r="Q214" s="1"/>
      <c r="R214" s="1"/>
      <c r="S214" s="1"/>
      <c r="V214" s="1"/>
    </row>
    <row r="215" spans="1:26" ht="15">
      <c r="A215" s="144"/>
      <c r="B215" s="144"/>
      <c r="C215" s="158">
        <v>783</v>
      </c>
      <c r="D215" s="158" t="s">
        <v>84</v>
      </c>
      <c r="E215" s="144"/>
      <c r="F215" s="157"/>
      <c r="G215" s="145"/>
      <c r="H215" s="145"/>
      <c r="I215" s="145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2"/>
      <c r="U215" s="142"/>
      <c r="V215" s="144"/>
      <c r="W215" s="142"/>
      <c r="X215" s="142"/>
      <c r="Y215" s="142"/>
      <c r="Z215" s="142"/>
    </row>
    <row r="216" spans="1:26" ht="24.75" customHeight="1">
      <c r="A216" s="167">
        <v>82</v>
      </c>
      <c r="B216" s="162" t="s">
        <v>383</v>
      </c>
      <c r="C216" s="168" t="s">
        <v>384</v>
      </c>
      <c r="D216" s="162" t="s">
        <v>385</v>
      </c>
      <c r="E216" s="162" t="s">
        <v>104</v>
      </c>
      <c r="F216" s="163">
        <v>7.8</v>
      </c>
      <c r="G216" s="164">
        <v>0</v>
      </c>
      <c r="H216" s="164">
        <v>0</v>
      </c>
      <c r="I216" s="164">
        <f>ROUND(F216*(G216+H216),2)</f>
        <v>0</v>
      </c>
      <c r="J216" s="162">
        <f>ROUND(F216*(N216),2)</f>
        <v>0</v>
      </c>
      <c r="K216" s="165">
        <f>ROUND(F216*(O216),2)</f>
        <v>0</v>
      </c>
      <c r="L216" s="165">
        <f>ROUND(F216*(G216),2)</f>
        <v>0</v>
      </c>
      <c r="M216" s="165">
        <f>ROUND(F216*(H216),2)</f>
        <v>0</v>
      </c>
      <c r="N216" s="165">
        <v>0</v>
      </c>
      <c r="O216" s="165"/>
      <c r="P216" s="172">
        <v>0.00055</v>
      </c>
      <c r="Q216" s="173"/>
      <c r="R216" s="173">
        <v>0.00055</v>
      </c>
      <c r="S216" s="171">
        <f>ROUND(F216*(P216),3)</f>
        <v>0.004</v>
      </c>
      <c r="T216" s="166"/>
      <c r="U216" s="166"/>
      <c r="V216" s="172"/>
      <c r="Z216">
        <v>0</v>
      </c>
    </row>
    <row r="217" spans="1:22" ht="12" customHeight="1">
      <c r="A217" s="159"/>
      <c r="B217" s="159"/>
      <c r="C217" s="169"/>
      <c r="D217" s="169" t="s">
        <v>498</v>
      </c>
      <c r="E217" s="159"/>
      <c r="F217" s="160"/>
      <c r="G217" s="161"/>
      <c r="H217" s="161"/>
      <c r="I217" s="161"/>
      <c r="J217" s="159"/>
      <c r="K217" s="1"/>
      <c r="L217" s="1"/>
      <c r="M217" s="1"/>
      <c r="N217" s="1"/>
      <c r="O217" s="1"/>
      <c r="P217" s="1"/>
      <c r="Q217" s="1"/>
      <c r="R217" s="1"/>
      <c r="S217" s="1"/>
      <c r="V217" s="1"/>
    </row>
    <row r="218" spans="1:22" ht="15">
      <c r="A218" s="159"/>
      <c r="B218" s="159"/>
      <c r="C218" s="159"/>
      <c r="D218" s="170" t="s">
        <v>557</v>
      </c>
      <c r="E218" s="159"/>
      <c r="F218" s="160">
        <v>7.8</v>
      </c>
      <c r="G218" s="161"/>
      <c r="H218" s="161"/>
      <c r="I218" s="161"/>
      <c r="J218" s="159"/>
      <c r="K218" s="1"/>
      <c r="L218" s="1"/>
      <c r="M218" s="1"/>
      <c r="N218" s="1"/>
      <c r="O218" s="1"/>
      <c r="P218" s="1"/>
      <c r="Q218" s="1"/>
      <c r="R218" s="1"/>
      <c r="S218" s="1"/>
      <c r="V218" s="1"/>
    </row>
    <row r="219" spans="1:26" ht="24.75" customHeight="1">
      <c r="A219" s="167">
        <v>83</v>
      </c>
      <c r="B219" s="162" t="s">
        <v>383</v>
      </c>
      <c r="C219" s="168" t="s">
        <v>387</v>
      </c>
      <c r="D219" s="162" t="s">
        <v>388</v>
      </c>
      <c r="E219" s="162" t="s">
        <v>104</v>
      </c>
      <c r="F219" s="163">
        <v>7.8</v>
      </c>
      <c r="G219" s="164">
        <v>0</v>
      </c>
      <c r="H219" s="164">
        <v>0</v>
      </c>
      <c r="I219" s="164">
        <f>ROUND(F219*(G219+H219),2)</f>
        <v>0</v>
      </c>
      <c r="J219" s="162">
        <f>ROUND(F219*(N219),2)</f>
        <v>0</v>
      </c>
      <c r="K219" s="165">
        <f>ROUND(F219*(O219),2)</f>
        <v>0</v>
      </c>
      <c r="L219" s="165">
        <f>ROUND(F219*(G219),2)</f>
        <v>0</v>
      </c>
      <c r="M219" s="165">
        <f>ROUND(F219*(H219),2)</f>
        <v>0</v>
      </c>
      <c r="N219" s="165">
        <v>0</v>
      </c>
      <c r="O219" s="165"/>
      <c r="P219" s="172">
        <v>0.0002</v>
      </c>
      <c r="Q219" s="173"/>
      <c r="R219" s="173">
        <v>0.0002</v>
      </c>
      <c r="S219" s="171">
        <f>ROUND(F219*(P219),3)</f>
        <v>0.002</v>
      </c>
      <c r="T219" s="166"/>
      <c r="U219" s="166"/>
      <c r="V219" s="172"/>
      <c r="Z219">
        <v>0</v>
      </c>
    </row>
    <row r="220" spans="1:26" ht="24.75" customHeight="1">
      <c r="A220" s="167">
        <v>84</v>
      </c>
      <c r="B220" s="162" t="s">
        <v>389</v>
      </c>
      <c r="C220" s="168" t="s">
        <v>390</v>
      </c>
      <c r="D220" s="162" t="s">
        <v>391</v>
      </c>
      <c r="E220" s="162" t="s">
        <v>104</v>
      </c>
      <c r="F220" s="163">
        <v>7.8</v>
      </c>
      <c r="G220" s="164">
        <v>0</v>
      </c>
      <c r="H220" s="164">
        <v>0</v>
      </c>
      <c r="I220" s="164">
        <f>ROUND(F220*(G220+H220),2)</f>
        <v>0</v>
      </c>
      <c r="J220" s="162">
        <f>ROUND(F220*(N220),2)</f>
        <v>0</v>
      </c>
      <c r="K220" s="165">
        <f>ROUND(F220*(O220),2)</f>
        <v>0</v>
      </c>
      <c r="L220" s="165">
        <f>ROUND(F220*(G220),2)</f>
        <v>0</v>
      </c>
      <c r="M220" s="165">
        <f>ROUND(F220*(H220),2)</f>
        <v>0</v>
      </c>
      <c r="N220" s="165">
        <v>0</v>
      </c>
      <c r="O220" s="165"/>
      <c r="P220" s="172">
        <v>0.00022</v>
      </c>
      <c r="Q220" s="173"/>
      <c r="R220" s="173">
        <v>0.00022</v>
      </c>
      <c r="S220" s="171">
        <f>ROUND(F220*(P220),3)</f>
        <v>0.002</v>
      </c>
      <c r="T220" s="166"/>
      <c r="U220" s="166"/>
      <c r="V220" s="172"/>
      <c r="Z220">
        <v>0</v>
      </c>
    </row>
    <row r="221" spans="1:26" ht="15">
      <c r="A221" s="144"/>
      <c r="B221" s="144"/>
      <c r="C221" s="158">
        <v>783</v>
      </c>
      <c r="D221" s="158" t="s">
        <v>84</v>
      </c>
      <c r="E221" s="144"/>
      <c r="F221" s="157"/>
      <c r="G221" s="146">
        <f>ROUND((SUM(L215:L220))/1,2)</f>
        <v>0</v>
      </c>
      <c r="H221" s="146">
        <f>ROUND((SUM(M215:M220))/1,2)</f>
        <v>0</v>
      </c>
      <c r="I221" s="146">
        <f>ROUND((SUM(I215:I220))/1,2)</f>
        <v>0</v>
      </c>
      <c r="J221" s="144"/>
      <c r="K221" s="144"/>
      <c r="L221" s="144">
        <f>ROUND((SUM(L215:L220))/1,2)</f>
        <v>0</v>
      </c>
      <c r="M221" s="144">
        <f>ROUND((SUM(M215:M220))/1,2)</f>
        <v>0</v>
      </c>
      <c r="N221" s="144"/>
      <c r="O221" s="144"/>
      <c r="P221" s="174"/>
      <c r="Q221" s="144"/>
      <c r="R221" s="144"/>
      <c r="S221" s="174">
        <f>ROUND((SUM(S215:S220))/1,2)</f>
        <v>0.01</v>
      </c>
      <c r="T221" s="142"/>
      <c r="U221" s="142"/>
      <c r="V221" s="2">
        <f>ROUND((SUM(V215:V220))/1,2)</f>
        <v>0</v>
      </c>
      <c r="W221" s="142"/>
      <c r="X221" s="142"/>
      <c r="Y221" s="142"/>
      <c r="Z221" s="142"/>
    </row>
    <row r="222" spans="1:22" ht="15">
      <c r="A222" s="1"/>
      <c r="B222" s="1"/>
      <c r="C222" s="1"/>
      <c r="D222" s="1"/>
      <c r="E222" s="1"/>
      <c r="F222" s="153"/>
      <c r="G222" s="139"/>
      <c r="H222" s="139"/>
      <c r="I222" s="139"/>
      <c r="J222" s="1"/>
      <c r="K222" s="1"/>
      <c r="L222" s="1"/>
      <c r="M222" s="1"/>
      <c r="N222" s="1"/>
      <c r="O222" s="1"/>
      <c r="P222" s="1"/>
      <c r="Q222" s="1"/>
      <c r="R222" s="1"/>
      <c r="S222" s="1"/>
      <c r="V222" s="1"/>
    </row>
    <row r="223" spans="1:26" ht="15">
      <c r="A223" s="144"/>
      <c r="B223" s="144"/>
      <c r="C223" s="158">
        <v>784</v>
      </c>
      <c r="D223" s="158" t="s">
        <v>85</v>
      </c>
      <c r="E223" s="144"/>
      <c r="F223" s="157"/>
      <c r="G223" s="145"/>
      <c r="H223" s="145"/>
      <c r="I223" s="145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2"/>
      <c r="U223" s="142"/>
      <c r="V223" s="144"/>
      <c r="W223" s="142"/>
      <c r="X223" s="142"/>
      <c r="Y223" s="142"/>
      <c r="Z223" s="142"/>
    </row>
    <row r="224" spans="1:26" ht="24.75" customHeight="1">
      <c r="A224" s="167">
        <v>85</v>
      </c>
      <c r="B224" s="162" t="s">
        <v>392</v>
      </c>
      <c r="C224" s="168" t="s">
        <v>393</v>
      </c>
      <c r="D224" s="162" t="s">
        <v>394</v>
      </c>
      <c r="E224" s="162" t="s">
        <v>104</v>
      </c>
      <c r="F224" s="163">
        <v>17.53</v>
      </c>
      <c r="G224" s="164">
        <v>0</v>
      </c>
      <c r="H224" s="164">
        <v>0</v>
      </c>
      <c r="I224" s="164">
        <f>ROUND(F224*(G224+H224),2)</f>
        <v>0</v>
      </c>
      <c r="J224" s="162">
        <f>ROUND(F224*(N224),2)</f>
        <v>0</v>
      </c>
      <c r="K224" s="165">
        <f>ROUND(F224*(O224),2)</f>
        <v>0</v>
      </c>
      <c r="L224" s="165">
        <f>ROUND(F224*(G224),2)</f>
        <v>0</v>
      </c>
      <c r="M224" s="165">
        <f>ROUND(F224*(H224),2)</f>
        <v>0</v>
      </c>
      <c r="N224" s="165">
        <v>0</v>
      </c>
      <c r="O224" s="165"/>
      <c r="P224" s="172">
        <v>0.0001</v>
      </c>
      <c r="Q224" s="173"/>
      <c r="R224" s="173">
        <v>0.0001</v>
      </c>
      <c r="S224" s="171">
        <f>ROUND(F224*(P224),3)</f>
        <v>0.002</v>
      </c>
      <c r="T224" s="166"/>
      <c r="U224" s="166"/>
      <c r="V224" s="172"/>
      <c r="Z224">
        <v>0</v>
      </c>
    </row>
    <row r="225" spans="1:22" ht="12" customHeight="1">
      <c r="A225" s="159"/>
      <c r="B225" s="159"/>
      <c r="C225" s="169"/>
      <c r="D225" s="169" t="s">
        <v>558</v>
      </c>
      <c r="E225" s="159"/>
      <c r="F225" s="160"/>
      <c r="G225" s="161"/>
      <c r="H225" s="161"/>
      <c r="I225" s="161"/>
      <c r="J225" s="159"/>
      <c r="K225" s="1"/>
      <c r="L225" s="1"/>
      <c r="M225" s="1"/>
      <c r="N225" s="1"/>
      <c r="O225" s="1"/>
      <c r="P225" s="1"/>
      <c r="Q225" s="1"/>
      <c r="R225" s="1"/>
      <c r="S225" s="1"/>
      <c r="V225" s="1"/>
    </row>
    <row r="226" spans="1:22" ht="15">
      <c r="A226" s="159"/>
      <c r="B226" s="159"/>
      <c r="C226" s="159"/>
      <c r="D226" s="170" t="s">
        <v>559</v>
      </c>
      <c r="E226" s="159"/>
      <c r="F226" s="160">
        <v>17.53</v>
      </c>
      <c r="G226" s="161"/>
      <c r="H226" s="161"/>
      <c r="I226" s="161"/>
      <c r="J226" s="159"/>
      <c r="K226" s="1"/>
      <c r="L226" s="1"/>
      <c r="M226" s="1"/>
      <c r="N226" s="1"/>
      <c r="O226" s="1"/>
      <c r="P226" s="1"/>
      <c r="Q226" s="1"/>
      <c r="R226" s="1"/>
      <c r="S226" s="1"/>
      <c r="V226" s="1"/>
    </row>
    <row r="227" spans="1:26" ht="24.75" customHeight="1">
      <c r="A227" s="167">
        <v>86</v>
      </c>
      <c r="B227" s="162" t="s">
        <v>392</v>
      </c>
      <c r="C227" s="168" t="s">
        <v>404</v>
      </c>
      <c r="D227" s="162" t="s">
        <v>560</v>
      </c>
      <c r="E227" s="162" t="s">
        <v>104</v>
      </c>
      <c r="F227" s="163">
        <v>17.53</v>
      </c>
      <c r="G227" s="164">
        <v>0</v>
      </c>
      <c r="H227" s="164">
        <v>0</v>
      </c>
      <c r="I227" s="164">
        <f>ROUND(F227*(G227+H227),2)</f>
        <v>0</v>
      </c>
      <c r="J227" s="162">
        <f>ROUND(F227*(N227),2)</f>
        <v>0</v>
      </c>
      <c r="K227" s="165">
        <f>ROUND(F227*(O227),2)</f>
        <v>0</v>
      </c>
      <c r="L227" s="165">
        <f>ROUND(F227*(G227),2)</f>
        <v>0</v>
      </c>
      <c r="M227" s="165">
        <f>ROUND(F227*(H227),2)</f>
        <v>0</v>
      </c>
      <c r="N227" s="165">
        <v>0</v>
      </c>
      <c r="O227" s="165"/>
      <c r="P227" s="172">
        <v>0.00018</v>
      </c>
      <c r="Q227" s="173"/>
      <c r="R227" s="173">
        <v>0.00018</v>
      </c>
      <c r="S227" s="171">
        <f>ROUND(F227*(P227),3)</f>
        <v>0.003</v>
      </c>
      <c r="T227" s="166"/>
      <c r="U227" s="166"/>
      <c r="V227" s="172"/>
      <c r="Z227">
        <v>0</v>
      </c>
    </row>
    <row r="228" spans="1:26" ht="15">
      <c r="A228" s="144"/>
      <c r="B228" s="144"/>
      <c r="C228" s="158">
        <v>784</v>
      </c>
      <c r="D228" s="158" t="s">
        <v>85</v>
      </c>
      <c r="E228" s="144"/>
      <c r="F228" s="157"/>
      <c r="G228" s="146">
        <f>ROUND((SUM(L223:L227))/1,2)</f>
        <v>0</v>
      </c>
      <c r="H228" s="146">
        <f>ROUND((SUM(M223:M227))/1,2)</f>
        <v>0</v>
      </c>
      <c r="I228" s="146">
        <f>ROUND((SUM(I223:I227))/1,2)</f>
        <v>0</v>
      </c>
      <c r="J228" s="144"/>
      <c r="K228" s="144"/>
      <c r="L228" s="144">
        <f>ROUND((SUM(L223:L227))/1,2)</f>
        <v>0</v>
      </c>
      <c r="M228" s="144">
        <f>ROUND((SUM(M223:M227))/1,2)</f>
        <v>0</v>
      </c>
      <c r="N228" s="144"/>
      <c r="O228" s="144"/>
      <c r="P228" s="174"/>
      <c r="Q228" s="144"/>
      <c r="R228" s="144"/>
      <c r="S228" s="174">
        <f>ROUND((SUM(S223:S227))/1,2)</f>
        <v>0.01</v>
      </c>
      <c r="T228" s="142"/>
      <c r="U228" s="142"/>
      <c r="V228" s="2">
        <f>ROUND((SUM(V223:V227))/1,2)</f>
        <v>0</v>
      </c>
      <c r="W228" s="142"/>
      <c r="X228" s="142"/>
      <c r="Y228" s="142"/>
      <c r="Z228" s="142"/>
    </row>
    <row r="229" spans="1:22" ht="15">
      <c r="A229" s="1"/>
      <c r="B229" s="1"/>
      <c r="C229" s="1"/>
      <c r="D229" s="1"/>
      <c r="E229" s="1"/>
      <c r="F229" s="153"/>
      <c r="G229" s="139"/>
      <c r="H229" s="139"/>
      <c r="I229" s="139"/>
      <c r="J229" s="1"/>
      <c r="K229" s="1"/>
      <c r="L229" s="1"/>
      <c r="M229" s="1"/>
      <c r="N229" s="1"/>
      <c r="O229" s="1"/>
      <c r="P229" s="1"/>
      <c r="Q229" s="1"/>
      <c r="R229" s="1"/>
      <c r="S229" s="1"/>
      <c r="V229" s="1"/>
    </row>
    <row r="230" spans="1:22" ht="15">
      <c r="A230" s="144"/>
      <c r="B230" s="144"/>
      <c r="C230" s="144"/>
      <c r="D230" s="2" t="s">
        <v>75</v>
      </c>
      <c r="E230" s="144"/>
      <c r="F230" s="157"/>
      <c r="G230" s="146">
        <f>ROUND((SUM(L84:L229))/2,2)</f>
        <v>0</v>
      </c>
      <c r="H230" s="146">
        <f>ROUND((SUM(M84:M229))/2,2)</f>
        <v>0</v>
      </c>
      <c r="I230" s="146">
        <f>ROUND((SUM(I84:I229))/2,2)</f>
        <v>0</v>
      </c>
      <c r="J230" s="145"/>
      <c r="K230" s="144"/>
      <c r="L230" s="145">
        <f>ROUND((SUM(L84:L229))/2,2)</f>
        <v>0</v>
      </c>
      <c r="M230" s="145">
        <f>ROUND((SUM(M84:M229))/2,2)</f>
        <v>0</v>
      </c>
      <c r="N230" s="144"/>
      <c r="O230" s="144"/>
      <c r="P230" s="174"/>
      <c r="Q230" s="144"/>
      <c r="R230" s="144"/>
      <c r="S230" s="174">
        <f>ROUND((SUM(S84:S229))/2,2)</f>
        <v>0.44</v>
      </c>
      <c r="T230" s="142"/>
      <c r="U230" s="142"/>
      <c r="V230" s="2">
        <f>ROUND((SUM(V84:V229))/2,2)</f>
        <v>0.24</v>
      </c>
    </row>
    <row r="231" spans="1:22" ht="15">
      <c r="A231" s="1"/>
      <c r="B231" s="1"/>
      <c r="C231" s="1"/>
      <c r="D231" s="1"/>
      <c r="E231" s="1"/>
      <c r="F231" s="153"/>
      <c r="G231" s="139"/>
      <c r="H231" s="139"/>
      <c r="I231" s="139"/>
      <c r="J231" s="1"/>
      <c r="K231" s="1"/>
      <c r="L231" s="1"/>
      <c r="M231" s="1"/>
      <c r="N231" s="1"/>
      <c r="O231" s="1"/>
      <c r="P231" s="1"/>
      <c r="Q231" s="1"/>
      <c r="R231" s="1"/>
      <c r="S231" s="1"/>
      <c r="V231" s="1"/>
    </row>
    <row r="232" spans="1:26" ht="15">
      <c r="A232" s="144"/>
      <c r="B232" s="144"/>
      <c r="C232" s="144"/>
      <c r="D232" s="2" t="s">
        <v>86</v>
      </c>
      <c r="E232" s="144"/>
      <c r="F232" s="157"/>
      <c r="G232" s="145"/>
      <c r="H232" s="145"/>
      <c r="I232" s="145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2"/>
      <c r="U232" s="142"/>
      <c r="V232" s="144"/>
      <c r="W232" s="142"/>
      <c r="X232" s="142"/>
      <c r="Y232" s="142"/>
      <c r="Z232" s="142"/>
    </row>
    <row r="233" spans="1:26" ht="15">
      <c r="A233" s="144"/>
      <c r="B233" s="144"/>
      <c r="C233" s="158">
        <v>921</v>
      </c>
      <c r="D233" s="158" t="s">
        <v>87</v>
      </c>
      <c r="E233" s="144"/>
      <c r="F233" s="157"/>
      <c r="G233" s="145"/>
      <c r="H233" s="145"/>
      <c r="I233" s="145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2"/>
      <c r="U233" s="142"/>
      <c r="V233" s="144"/>
      <c r="W233" s="142"/>
      <c r="X233" s="142"/>
      <c r="Y233" s="142"/>
      <c r="Z233" s="142"/>
    </row>
    <row r="234" spans="1:26" ht="24.75" customHeight="1">
      <c r="A234" s="167">
        <v>87</v>
      </c>
      <c r="B234" s="162" t="s">
        <v>408</v>
      </c>
      <c r="C234" s="168" t="s">
        <v>409</v>
      </c>
      <c r="D234" s="162" t="s">
        <v>410</v>
      </c>
      <c r="E234" s="162" t="s">
        <v>235</v>
      </c>
      <c r="F234" s="163">
        <v>2</v>
      </c>
      <c r="G234" s="164">
        <v>0</v>
      </c>
      <c r="H234" s="164">
        <v>0</v>
      </c>
      <c r="I234" s="164">
        <f>ROUND(F234*(G234+H234),2)</f>
        <v>0</v>
      </c>
      <c r="J234" s="162">
        <f>ROUND(F234*(N234),2)</f>
        <v>0</v>
      </c>
      <c r="K234" s="165">
        <f>ROUND(F234*(O234),2)</f>
        <v>0</v>
      </c>
      <c r="L234" s="165">
        <f>ROUND(F234*(G234),2)</f>
        <v>0</v>
      </c>
      <c r="M234" s="165">
        <f>ROUND(F234*(H234),2)</f>
        <v>0</v>
      </c>
      <c r="N234" s="165">
        <v>0</v>
      </c>
      <c r="O234" s="165"/>
      <c r="P234" s="173"/>
      <c r="Q234" s="173"/>
      <c r="R234" s="173"/>
      <c r="S234" s="171">
        <f>ROUND(F234*(P234),3)</f>
        <v>0</v>
      </c>
      <c r="T234" s="166"/>
      <c r="U234" s="166"/>
      <c r="V234" s="172"/>
      <c r="Z234">
        <v>0</v>
      </c>
    </row>
    <row r="235" spans="1:26" ht="24.75" customHeight="1">
      <c r="A235" s="167">
        <v>88</v>
      </c>
      <c r="B235" s="162" t="s">
        <v>408</v>
      </c>
      <c r="C235" s="168" t="s">
        <v>411</v>
      </c>
      <c r="D235" s="162" t="s">
        <v>412</v>
      </c>
      <c r="E235" s="162" t="s">
        <v>235</v>
      </c>
      <c r="F235" s="163">
        <v>4</v>
      </c>
      <c r="G235" s="164">
        <v>0</v>
      </c>
      <c r="H235" s="164">
        <v>0</v>
      </c>
      <c r="I235" s="164">
        <f>ROUND(F235*(G235+H235),2)</f>
        <v>0</v>
      </c>
      <c r="J235" s="162">
        <f>ROUND(F235*(N235),2)</f>
        <v>0</v>
      </c>
      <c r="K235" s="165">
        <f>ROUND(F235*(O235),2)</f>
        <v>0</v>
      </c>
      <c r="L235" s="165">
        <f>ROUND(F235*(G235),2)</f>
        <v>0</v>
      </c>
      <c r="M235" s="165">
        <f>ROUND(F235*(H235),2)</f>
        <v>0</v>
      </c>
      <c r="N235" s="165">
        <v>0</v>
      </c>
      <c r="O235" s="165"/>
      <c r="P235" s="173"/>
      <c r="Q235" s="173"/>
      <c r="R235" s="173"/>
      <c r="S235" s="171">
        <f>ROUND(F235*(P235),3)</f>
        <v>0</v>
      </c>
      <c r="T235" s="166"/>
      <c r="U235" s="166"/>
      <c r="V235" s="172"/>
      <c r="Z235">
        <v>0</v>
      </c>
    </row>
    <row r="236" spans="1:26" ht="24.75" customHeight="1">
      <c r="A236" s="167">
        <v>89</v>
      </c>
      <c r="B236" s="162" t="s">
        <v>408</v>
      </c>
      <c r="C236" s="168" t="s">
        <v>413</v>
      </c>
      <c r="D236" s="162" t="s">
        <v>414</v>
      </c>
      <c r="E236" s="162" t="s">
        <v>235</v>
      </c>
      <c r="F236" s="163">
        <v>2</v>
      </c>
      <c r="G236" s="164">
        <v>0</v>
      </c>
      <c r="H236" s="164">
        <v>0</v>
      </c>
      <c r="I236" s="164">
        <f>ROUND(F236*(G236+H236),2)</f>
        <v>0</v>
      </c>
      <c r="J236" s="162">
        <f>ROUND(F236*(N236),2)</f>
        <v>0</v>
      </c>
      <c r="K236" s="165">
        <f>ROUND(F236*(O236),2)</f>
        <v>0</v>
      </c>
      <c r="L236" s="165">
        <f>ROUND(F236*(G236),2)</f>
        <v>0</v>
      </c>
      <c r="M236" s="165">
        <f>ROUND(F236*(H236),2)</f>
        <v>0</v>
      </c>
      <c r="N236" s="165">
        <v>0</v>
      </c>
      <c r="O236" s="165"/>
      <c r="P236" s="173"/>
      <c r="Q236" s="173"/>
      <c r="R236" s="173"/>
      <c r="S236" s="171">
        <f>ROUND(F236*(P236),3)</f>
        <v>0</v>
      </c>
      <c r="T236" s="166"/>
      <c r="U236" s="166"/>
      <c r="V236" s="172"/>
      <c r="Z236">
        <v>0</v>
      </c>
    </row>
    <row r="237" spans="1:22" ht="15">
      <c r="A237" s="144"/>
      <c r="B237" s="144"/>
      <c r="C237" s="158">
        <v>921</v>
      </c>
      <c r="D237" s="158" t="s">
        <v>87</v>
      </c>
      <c r="E237" s="144"/>
      <c r="F237" s="157"/>
      <c r="G237" s="146">
        <f>ROUND((SUM(L233:L236))/1,2)</f>
        <v>0</v>
      </c>
      <c r="H237" s="146">
        <f>ROUND((SUM(M233:M236))/1,2)</f>
        <v>0</v>
      </c>
      <c r="I237" s="146">
        <f>ROUND((SUM(I233:I236))/1,2)</f>
        <v>0</v>
      </c>
      <c r="J237" s="144"/>
      <c r="K237" s="144"/>
      <c r="L237" s="144">
        <f>ROUND((SUM(L233:L236))/1,2)</f>
        <v>0</v>
      </c>
      <c r="M237" s="144">
        <f>ROUND((SUM(M233:M236))/1,2)</f>
        <v>0</v>
      </c>
      <c r="N237" s="144"/>
      <c r="O237" s="144"/>
      <c r="P237" s="174"/>
      <c r="Q237" s="1"/>
      <c r="R237" s="1"/>
      <c r="S237" s="174">
        <f>ROUND((SUM(S233:S236))/1,2)</f>
        <v>0</v>
      </c>
      <c r="T237" s="187"/>
      <c r="U237" s="187"/>
      <c r="V237" s="2">
        <f>ROUND((SUM(V233:V236))/1,2)</f>
        <v>0</v>
      </c>
    </row>
    <row r="238" spans="1:22" ht="15">
      <c r="A238" s="1"/>
      <c r="B238" s="1"/>
      <c r="C238" s="1"/>
      <c r="D238" s="1"/>
      <c r="E238" s="1"/>
      <c r="F238" s="153"/>
      <c r="G238" s="139"/>
      <c r="H238" s="139"/>
      <c r="I238" s="139"/>
      <c r="J238" s="1"/>
      <c r="K238" s="1"/>
      <c r="L238" s="1"/>
      <c r="M238" s="1"/>
      <c r="N238" s="1"/>
      <c r="O238" s="1"/>
      <c r="P238" s="1"/>
      <c r="Q238" s="1"/>
      <c r="R238" s="1"/>
      <c r="S238" s="1"/>
      <c r="V238" s="1"/>
    </row>
    <row r="239" spans="1:22" ht="15">
      <c r="A239" s="144"/>
      <c r="B239" s="144"/>
      <c r="C239" s="144"/>
      <c r="D239" s="2" t="s">
        <v>86</v>
      </c>
      <c r="E239" s="144"/>
      <c r="F239" s="157"/>
      <c r="G239" s="146">
        <f>ROUND((SUM(L232:L238))/2,2)</f>
        <v>0</v>
      </c>
      <c r="H239" s="146">
        <f>ROUND((SUM(M232:M238))/2,2)</f>
        <v>0</v>
      </c>
      <c r="I239" s="146">
        <f>ROUND((SUM(I232:I238))/2,2)</f>
        <v>0</v>
      </c>
      <c r="J239" s="144"/>
      <c r="K239" s="144"/>
      <c r="L239" s="144">
        <f>ROUND((SUM(L232:L238))/2,2)</f>
        <v>0</v>
      </c>
      <c r="M239" s="144">
        <f>ROUND((SUM(M232:M238))/2,2)</f>
        <v>0</v>
      </c>
      <c r="N239" s="144"/>
      <c r="O239" s="144"/>
      <c r="P239" s="174"/>
      <c r="Q239" s="1"/>
      <c r="R239" s="1"/>
      <c r="S239" s="174">
        <f>ROUND((SUM(S232:S238))/2,2)</f>
        <v>0</v>
      </c>
      <c r="V239" s="2">
        <f>ROUND((SUM(V232:V238))/2,2)</f>
        <v>0</v>
      </c>
    </row>
    <row r="240" spans="1:26" ht="15">
      <c r="A240" s="188"/>
      <c r="B240" s="188"/>
      <c r="C240" s="188"/>
      <c r="D240" s="188" t="s">
        <v>88</v>
      </c>
      <c r="E240" s="188"/>
      <c r="F240" s="189"/>
      <c r="G240" s="190">
        <f>ROUND((SUM(L9:L239))/3,2)</f>
        <v>0</v>
      </c>
      <c r="H240" s="190">
        <f>ROUND((SUM(M9:M239))/3,2)</f>
        <v>0</v>
      </c>
      <c r="I240" s="190">
        <f>ROUND((SUM(I9:I239))/3,2)</f>
        <v>0</v>
      </c>
      <c r="J240" s="188"/>
      <c r="K240" s="188">
        <f>ROUND((SUM(K9:K239))/3,2)</f>
        <v>0</v>
      </c>
      <c r="L240" s="188">
        <f>ROUND((SUM(L9:L239))/3,2)</f>
        <v>0</v>
      </c>
      <c r="M240" s="188">
        <f>ROUND((SUM(M9:M239))/3,2)</f>
        <v>0</v>
      </c>
      <c r="N240" s="188"/>
      <c r="O240" s="188"/>
      <c r="P240" s="189"/>
      <c r="Q240" s="188"/>
      <c r="R240" s="188"/>
      <c r="S240" s="189">
        <f>ROUND((SUM(S9:S239))/3,2)</f>
        <v>2.45</v>
      </c>
      <c r="T240" s="191"/>
      <c r="U240" s="191"/>
      <c r="V240" s="188">
        <f>ROUND((SUM(V9:V239))/3,2)</f>
        <v>2.7</v>
      </c>
      <c r="Z240">
        <f>(SUM(Z9:Z239))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75" r:id="rId1"/>
  <headerFooter>
    <oddHeader>&amp;C&amp;B&amp; Rozpočet  Rekonštrukcia sprchových kútov ŠD Ruža / Rekonštrukcia sociálneho zariadenia - 1.np</oddHeader>
    <oddFooter xml:space="preserve">&amp;L&amp;7Spracované systémom Systematic® Kalkulus, tel.: 051 77 10 585&amp;RStrana &amp;P z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32.7109375" style="0" customWidth="1"/>
    <col min="2" max="2" width="10.7109375" style="0" customWidth="1"/>
    <col min="3" max="6" width="8.7109375" style="0" customWidth="1"/>
    <col min="7" max="7" width="10.7109375" style="0" customWidth="1"/>
    <col min="8" max="8" width="3.7109375" style="0" customWidth="1"/>
    <col min="9" max="26" width="0" style="0" hidden="1" customWidth="1"/>
    <col min="27" max="16384" width="9.140625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5">
      <c r="A3" s="229" t="s">
        <v>1</v>
      </c>
      <c r="B3" s="229"/>
      <c r="C3" s="229"/>
      <c r="D3" s="229"/>
      <c r="E3" s="229"/>
      <c r="F3" s="7" t="s">
        <v>3</v>
      </c>
      <c r="G3" s="7" t="s">
        <v>4</v>
      </c>
    </row>
    <row r="4" spans="1:7" ht="15">
      <c r="A4" s="229"/>
      <c r="B4" s="229"/>
      <c r="C4" s="229"/>
      <c r="D4" s="229"/>
      <c r="E4" s="229"/>
      <c r="F4" s="8">
        <v>0.2</v>
      </c>
      <c r="G4" s="8">
        <v>0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5">
      <c r="A7" s="192" t="s">
        <v>12</v>
      </c>
      <c r="B7" s="193">
        <f>'SO 22551'!I290-Rekapitulácia!D7</f>
        <v>0</v>
      </c>
      <c r="C7" s="193">
        <f>'Kryci_list 22551'!J26</f>
        <v>0</v>
      </c>
      <c r="D7" s="193">
        <v>0</v>
      </c>
      <c r="E7" s="193">
        <f>'Kryci_list 22551'!J17</f>
        <v>0</v>
      </c>
      <c r="F7" s="193">
        <v>0</v>
      </c>
      <c r="G7" s="193">
        <f>B7+C7+D7+E7+F7</f>
        <v>0</v>
      </c>
      <c r="K7">
        <f>'SO 22551'!K290</f>
        <v>0</v>
      </c>
      <c r="Q7">
        <v>30.126</v>
      </c>
    </row>
    <row r="8" spans="1:17" ht="15">
      <c r="A8" s="192" t="s">
        <v>13</v>
      </c>
      <c r="B8" s="193">
        <f>'SO 22552'!I290-Rekapitulácia!D8</f>
        <v>0</v>
      </c>
      <c r="C8" s="193">
        <f>'Kryci_list 22552'!J26</f>
        <v>0</v>
      </c>
      <c r="D8" s="193">
        <v>0</v>
      </c>
      <c r="E8" s="193">
        <f>'Kryci_list 22552'!J17</f>
        <v>0</v>
      </c>
      <c r="F8" s="193">
        <v>0</v>
      </c>
      <c r="G8" s="193">
        <f>B8+C8+D8+E8+F8</f>
        <v>0</v>
      </c>
      <c r="K8">
        <f>'SO 22552'!K290</f>
        <v>0</v>
      </c>
      <c r="Q8">
        <v>30.126</v>
      </c>
    </row>
    <row r="9" spans="1:17" ht="15">
      <c r="A9" s="192" t="s">
        <v>14</v>
      </c>
      <c r="B9" s="193">
        <f>'SO 22553'!I299-Rekapitulácia!D9</f>
        <v>0</v>
      </c>
      <c r="C9" s="193">
        <f>'Kryci_list 22553'!J26</f>
        <v>0</v>
      </c>
      <c r="D9" s="193">
        <v>0</v>
      </c>
      <c r="E9" s="193">
        <f>'Kryci_list 22553'!J17</f>
        <v>0</v>
      </c>
      <c r="F9" s="193">
        <v>0</v>
      </c>
      <c r="G9" s="193">
        <f>B9+C9+D9+E9+F9</f>
        <v>0</v>
      </c>
      <c r="K9">
        <f>'SO 22553'!K299</f>
        <v>0</v>
      </c>
      <c r="Q9">
        <v>30.126</v>
      </c>
    </row>
    <row r="10" spans="1:17" ht="15">
      <c r="A10" s="61" t="s">
        <v>15</v>
      </c>
      <c r="B10" s="67">
        <f>'SO 22554'!I240-Rekapitulácia!D10</f>
        <v>0</v>
      </c>
      <c r="C10" s="67">
        <f>'Kryci_list 22554'!J26</f>
        <v>0</v>
      </c>
      <c r="D10" s="67">
        <v>0</v>
      </c>
      <c r="E10" s="67">
        <f>'Kryci_list 22554'!J17</f>
        <v>0</v>
      </c>
      <c r="F10" s="67">
        <v>0</v>
      </c>
      <c r="G10" s="67">
        <f>B10+C10+D10+E10+F10</f>
        <v>0</v>
      </c>
      <c r="K10">
        <f>'SO 22554'!K240</f>
        <v>0</v>
      </c>
      <c r="Q10">
        <v>30.126</v>
      </c>
    </row>
    <row r="11" spans="1:26" ht="15">
      <c r="A11" s="199" t="s">
        <v>561</v>
      </c>
      <c r="B11" s="200">
        <f>SUM(B7:B10)</f>
        <v>0</v>
      </c>
      <c r="C11" s="200">
        <f>SUM(C7:C10)</f>
        <v>0</v>
      </c>
      <c r="D11" s="200">
        <f>SUM(D7:D10)</f>
        <v>0</v>
      </c>
      <c r="E11" s="200">
        <f>SUM(E7:E10)</f>
        <v>0</v>
      </c>
      <c r="F11" s="200">
        <f>SUM(F7:F10)</f>
        <v>0</v>
      </c>
      <c r="G11" s="200">
        <f>SUM(G7:G10)-SUM(Z7:Z10)</f>
        <v>0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5">
      <c r="A12" s="197" t="s">
        <v>562</v>
      </c>
      <c r="B12" s="198">
        <f>G11-SUM(Rekapitulácia!K7:Rekapitulácia!K10)*1</f>
        <v>0</v>
      </c>
      <c r="C12" s="198"/>
      <c r="D12" s="198"/>
      <c r="E12" s="198"/>
      <c r="F12" s="198"/>
      <c r="G12" s="198">
        <f>ROUND(((ROUND(B12,2)*20)/100),2)*1</f>
        <v>0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5">
      <c r="A13" s="5" t="s">
        <v>563</v>
      </c>
      <c r="B13" s="195">
        <f>(G11-B12)</f>
        <v>0</v>
      </c>
      <c r="C13" s="195"/>
      <c r="D13" s="195"/>
      <c r="E13" s="195"/>
      <c r="F13" s="195"/>
      <c r="G13" s="195">
        <f>ROUND(((ROUND(B13,2)*0)/100),2)</f>
        <v>0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5">
      <c r="A14" s="5" t="s">
        <v>564</v>
      </c>
      <c r="B14" s="195"/>
      <c r="C14" s="195"/>
      <c r="D14" s="195"/>
      <c r="E14" s="195"/>
      <c r="F14" s="195"/>
      <c r="G14" s="195">
        <f>SUM(G11:G13)</f>
        <v>0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7" ht="15">
      <c r="A15" s="10"/>
      <c r="B15" s="196"/>
      <c r="C15" s="196"/>
      <c r="D15" s="196"/>
      <c r="E15" s="196"/>
      <c r="F15" s="196"/>
      <c r="G15" s="196"/>
    </row>
    <row r="16" spans="1:7" ht="15">
      <c r="A16" s="10"/>
      <c r="B16" s="196"/>
      <c r="C16" s="196"/>
      <c r="D16" s="196"/>
      <c r="E16" s="196"/>
      <c r="F16" s="196"/>
      <c r="G16" s="196"/>
    </row>
    <row r="17" spans="1:7" ht="15">
      <c r="A17" s="10"/>
      <c r="B17" s="196"/>
      <c r="C17" s="196"/>
      <c r="D17" s="196"/>
      <c r="E17" s="196"/>
      <c r="F17" s="196"/>
      <c r="G17" s="196"/>
    </row>
    <row r="18" spans="1:7" ht="15">
      <c r="A18" s="10"/>
      <c r="B18" s="196"/>
      <c r="C18" s="196"/>
      <c r="D18" s="196"/>
      <c r="E18" s="196"/>
      <c r="F18" s="196"/>
      <c r="G18" s="196"/>
    </row>
    <row r="19" spans="1:7" ht="15">
      <c r="A19" s="10"/>
      <c r="B19" s="196"/>
      <c r="C19" s="196"/>
      <c r="D19" s="196"/>
      <c r="E19" s="196"/>
      <c r="F19" s="196"/>
      <c r="G19" s="196"/>
    </row>
    <row r="20" spans="1:7" ht="15">
      <c r="A20" s="10"/>
      <c r="B20" s="196"/>
      <c r="C20" s="196"/>
      <c r="D20" s="196"/>
      <c r="E20" s="196"/>
      <c r="F20" s="196"/>
      <c r="G20" s="196"/>
    </row>
    <row r="21" spans="1:7" ht="15">
      <c r="A21" s="10"/>
      <c r="B21" s="196"/>
      <c r="C21" s="196"/>
      <c r="D21" s="196"/>
      <c r="E21" s="196"/>
      <c r="F21" s="196"/>
      <c r="G21" s="196"/>
    </row>
    <row r="22" spans="1:7" ht="15">
      <c r="A22" s="10"/>
      <c r="B22" s="196"/>
      <c r="C22" s="196"/>
      <c r="D22" s="196"/>
      <c r="E22" s="196"/>
      <c r="F22" s="196"/>
      <c r="G22" s="196"/>
    </row>
    <row r="23" spans="1:7" ht="15">
      <c r="A23" s="10"/>
      <c r="B23" s="196"/>
      <c r="C23" s="196"/>
      <c r="D23" s="196"/>
      <c r="E23" s="196"/>
      <c r="F23" s="196"/>
      <c r="G23" s="196"/>
    </row>
    <row r="24" spans="1:7" ht="15">
      <c r="A24" s="10"/>
      <c r="B24" s="196"/>
      <c r="C24" s="196"/>
      <c r="D24" s="196"/>
      <c r="E24" s="196"/>
      <c r="F24" s="196"/>
      <c r="G24" s="196"/>
    </row>
    <row r="25" spans="1:7" ht="15">
      <c r="A25" s="10"/>
      <c r="B25" s="196"/>
      <c r="C25" s="196"/>
      <c r="D25" s="196"/>
      <c r="E25" s="196"/>
      <c r="F25" s="196"/>
      <c r="G25" s="196"/>
    </row>
    <row r="26" spans="1:7" ht="15">
      <c r="A26" s="10"/>
      <c r="B26" s="196"/>
      <c r="C26" s="196"/>
      <c r="D26" s="196"/>
      <c r="E26" s="196"/>
      <c r="F26" s="196"/>
      <c r="G26" s="196"/>
    </row>
    <row r="27" spans="1:7" ht="15">
      <c r="A27" s="10"/>
      <c r="B27" s="196"/>
      <c r="C27" s="196"/>
      <c r="D27" s="196"/>
      <c r="E27" s="196"/>
      <c r="F27" s="196"/>
      <c r="G27" s="196"/>
    </row>
    <row r="28" spans="1:7" ht="15">
      <c r="A28" s="10"/>
      <c r="B28" s="196"/>
      <c r="C28" s="196"/>
      <c r="D28" s="196"/>
      <c r="E28" s="196"/>
      <c r="F28" s="196"/>
      <c r="G28" s="196"/>
    </row>
    <row r="29" spans="1:7" ht="15">
      <c r="A29" s="10"/>
      <c r="B29" s="196"/>
      <c r="C29" s="196"/>
      <c r="D29" s="196"/>
      <c r="E29" s="196"/>
      <c r="F29" s="196"/>
      <c r="G29" s="196"/>
    </row>
    <row r="30" spans="1:7" ht="15">
      <c r="A30" s="10"/>
      <c r="B30" s="196"/>
      <c r="C30" s="196"/>
      <c r="D30" s="196"/>
      <c r="E30" s="196"/>
      <c r="F30" s="196"/>
      <c r="G30" s="196"/>
    </row>
    <row r="31" spans="1:7" ht="15">
      <c r="A31" s="10"/>
      <c r="B31" s="196"/>
      <c r="C31" s="196"/>
      <c r="D31" s="196"/>
      <c r="E31" s="196"/>
      <c r="F31" s="196"/>
      <c r="G31" s="196"/>
    </row>
    <row r="32" spans="1:7" ht="15">
      <c r="A32" s="10"/>
      <c r="B32" s="196"/>
      <c r="C32" s="196"/>
      <c r="D32" s="196"/>
      <c r="E32" s="196"/>
      <c r="F32" s="196"/>
      <c r="G32" s="196"/>
    </row>
    <row r="33" spans="1:7" ht="15">
      <c r="A33" s="10"/>
      <c r="B33" s="196"/>
      <c r="C33" s="196"/>
      <c r="D33" s="196"/>
      <c r="E33" s="196"/>
      <c r="F33" s="196"/>
      <c r="G33" s="196"/>
    </row>
    <row r="34" spans="1:7" ht="15">
      <c r="A34" s="10"/>
      <c r="B34" s="196"/>
      <c r="C34" s="196"/>
      <c r="D34" s="196"/>
      <c r="E34" s="196"/>
      <c r="F34" s="196"/>
      <c r="G34" s="196"/>
    </row>
    <row r="35" spans="1:7" ht="15">
      <c r="A35" s="10"/>
      <c r="B35" s="196"/>
      <c r="C35" s="196"/>
      <c r="D35" s="196"/>
      <c r="E35" s="196"/>
      <c r="F35" s="196"/>
      <c r="G35" s="196"/>
    </row>
    <row r="36" spans="1:7" ht="15">
      <c r="A36" s="10"/>
      <c r="B36" s="196"/>
      <c r="C36" s="196"/>
      <c r="D36" s="196"/>
      <c r="E36" s="196"/>
      <c r="F36" s="196"/>
      <c r="G36" s="196"/>
    </row>
    <row r="37" spans="1:7" ht="15">
      <c r="A37" s="1"/>
      <c r="B37" s="139"/>
      <c r="C37" s="139"/>
      <c r="D37" s="139"/>
      <c r="E37" s="139"/>
      <c r="F37" s="139"/>
      <c r="G37" s="139"/>
    </row>
    <row r="38" spans="1:7" ht="15">
      <c r="A38" s="1"/>
      <c r="B38" s="139"/>
      <c r="C38" s="139"/>
      <c r="D38" s="139"/>
      <c r="E38" s="139"/>
      <c r="F38" s="139"/>
      <c r="G38" s="139"/>
    </row>
    <row r="39" spans="1:7" ht="15">
      <c r="A39" s="1"/>
      <c r="B39" s="139"/>
      <c r="C39" s="139"/>
      <c r="D39" s="139"/>
      <c r="E39" s="139"/>
      <c r="F39" s="139"/>
      <c r="G39" s="139"/>
    </row>
    <row r="40" spans="1:7" ht="15">
      <c r="A40" s="1"/>
      <c r="B40" s="139"/>
      <c r="C40" s="139"/>
      <c r="D40" s="139"/>
      <c r="E40" s="139"/>
      <c r="F40" s="139"/>
      <c r="G40" s="139"/>
    </row>
    <row r="41" spans="1:7" ht="15">
      <c r="A41" s="1"/>
      <c r="B41" s="139"/>
      <c r="C41" s="139"/>
      <c r="D41" s="139"/>
      <c r="E41" s="139"/>
      <c r="F41" s="139"/>
      <c r="G41" s="139"/>
    </row>
    <row r="42" spans="1:7" ht="15">
      <c r="A42" s="1"/>
      <c r="B42" s="139"/>
      <c r="C42" s="139"/>
      <c r="D42" s="139"/>
      <c r="E42" s="139"/>
      <c r="F42" s="139"/>
      <c r="G42" s="139"/>
    </row>
    <row r="43" spans="1:7" ht="15">
      <c r="A43" s="1"/>
      <c r="B43" s="139"/>
      <c r="C43" s="139"/>
      <c r="D43" s="139"/>
      <c r="E43" s="139"/>
      <c r="F43" s="139"/>
      <c r="G43" s="139"/>
    </row>
    <row r="44" spans="1:7" ht="15">
      <c r="A44" s="1"/>
      <c r="B44" s="139"/>
      <c r="C44" s="139"/>
      <c r="D44" s="139"/>
      <c r="E44" s="139"/>
      <c r="F44" s="139"/>
      <c r="G44" s="139"/>
    </row>
    <row r="45" spans="1:7" ht="15">
      <c r="A45" s="1"/>
      <c r="B45" s="139"/>
      <c r="C45" s="139"/>
      <c r="D45" s="139"/>
      <c r="E45" s="139"/>
      <c r="F45" s="139"/>
      <c r="G45" s="139"/>
    </row>
    <row r="46" spans="1:7" ht="15">
      <c r="A46" s="1"/>
      <c r="B46" s="139"/>
      <c r="C46" s="139"/>
      <c r="D46" s="139"/>
      <c r="E46" s="139"/>
      <c r="F46" s="139"/>
      <c r="G46" s="139"/>
    </row>
    <row r="47" spans="1:7" ht="15">
      <c r="A47" s="1"/>
      <c r="B47" s="139"/>
      <c r="C47" s="139"/>
      <c r="D47" s="139"/>
      <c r="E47" s="139"/>
      <c r="F47" s="139"/>
      <c r="G47" s="139"/>
    </row>
    <row r="48" spans="1:7" ht="15">
      <c r="A48" s="1"/>
      <c r="B48" s="139"/>
      <c r="C48" s="139"/>
      <c r="D48" s="139"/>
      <c r="E48" s="139"/>
      <c r="F48" s="139"/>
      <c r="G48" s="139"/>
    </row>
    <row r="49" spans="1:7" ht="15">
      <c r="A49" s="1"/>
      <c r="B49" s="139"/>
      <c r="C49" s="139"/>
      <c r="D49" s="139"/>
      <c r="E49" s="139"/>
      <c r="F49" s="139"/>
      <c r="G49" s="139"/>
    </row>
    <row r="50" spans="1:7" ht="15">
      <c r="A50" s="1"/>
      <c r="B50" s="139"/>
      <c r="C50" s="139"/>
      <c r="D50" s="139"/>
      <c r="E50" s="139"/>
      <c r="F50" s="139"/>
      <c r="G50" s="139"/>
    </row>
    <row r="51" spans="2:7" ht="15">
      <c r="B51" s="194"/>
      <c r="C51" s="194"/>
      <c r="D51" s="194"/>
      <c r="E51" s="194"/>
      <c r="F51" s="194"/>
      <c r="G51" s="194"/>
    </row>
    <row r="52" spans="2:7" ht="15">
      <c r="B52" s="194"/>
      <c r="C52" s="194"/>
      <c r="D52" s="194"/>
      <c r="E52" s="194"/>
      <c r="F52" s="194"/>
      <c r="G52" s="194"/>
    </row>
    <row r="53" spans="2:7" ht="15">
      <c r="B53" s="194"/>
      <c r="C53" s="194"/>
      <c r="D53" s="194"/>
      <c r="E53" s="194"/>
      <c r="F53" s="194"/>
      <c r="G53" s="194"/>
    </row>
    <row r="54" spans="2:7" ht="15">
      <c r="B54" s="194"/>
      <c r="C54" s="194"/>
      <c r="D54" s="194"/>
      <c r="E54" s="194"/>
      <c r="F54" s="194"/>
      <c r="G54" s="194"/>
    </row>
    <row r="55" spans="2:7" ht="15">
      <c r="B55" s="194"/>
      <c r="C55" s="194"/>
      <c r="D55" s="194"/>
      <c r="E55" s="194"/>
      <c r="F55" s="194"/>
      <c r="G55" s="194"/>
    </row>
    <row r="56" spans="2:7" ht="15">
      <c r="B56" s="194"/>
      <c r="C56" s="194"/>
      <c r="D56" s="194"/>
      <c r="E56" s="194"/>
      <c r="F56" s="194"/>
      <c r="G56" s="194"/>
    </row>
    <row r="57" spans="2:7" ht="15">
      <c r="B57" s="194"/>
      <c r="C57" s="194"/>
      <c r="D57" s="194"/>
      <c r="E57" s="194"/>
      <c r="F57" s="194"/>
      <c r="G57" s="194"/>
    </row>
    <row r="58" spans="2:7" ht="15">
      <c r="B58" s="194"/>
      <c r="C58" s="194"/>
      <c r="D58" s="194"/>
      <c r="E58" s="194"/>
      <c r="F58" s="194"/>
      <c r="G58" s="194"/>
    </row>
    <row r="59" spans="2:7" ht="15">
      <c r="B59" s="194"/>
      <c r="C59" s="194"/>
      <c r="D59" s="194"/>
      <c r="E59" s="194"/>
      <c r="F59" s="194"/>
      <c r="G59" s="194"/>
    </row>
    <row r="60" spans="2:7" ht="15">
      <c r="B60" s="194"/>
      <c r="C60" s="194"/>
      <c r="D60" s="194"/>
      <c r="E60" s="194"/>
      <c r="F60" s="194"/>
      <c r="G60" s="194"/>
    </row>
    <row r="61" spans="2:7" ht="15">
      <c r="B61" s="194"/>
      <c r="C61" s="194"/>
      <c r="D61" s="194"/>
      <c r="E61" s="194"/>
      <c r="F61" s="194"/>
      <c r="G61" s="194"/>
    </row>
    <row r="62" spans="2:7" ht="15">
      <c r="B62" s="194"/>
      <c r="C62" s="194"/>
      <c r="D62" s="194"/>
      <c r="E62" s="194"/>
      <c r="F62" s="194"/>
      <c r="G62" s="194"/>
    </row>
    <row r="63" spans="2:7" ht="15">
      <c r="B63" s="194"/>
      <c r="C63" s="194"/>
      <c r="D63" s="194"/>
      <c r="E63" s="194"/>
      <c r="F63" s="194"/>
      <c r="G63" s="194"/>
    </row>
    <row r="64" spans="2:7" ht="15">
      <c r="B64" s="194"/>
      <c r="C64" s="194"/>
      <c r="D64" s="194"/>
      <c r="E64" s="194"/>
      <c r="F64" s="194"/>
      <c r="G64" s="194"/>
    </row>
    <row r="65" spans="2:7" ht="15">
      <c r="B65" s="194"/>
      <c r="C65" s="194"/>
      <c r="D65" s="194"/>
      <c r="E65" s="194"/>
      <c r="F65" s="194"/>
      <c r="G65" s="194"/>
    </row>
    <row r="66" spans="2:7" ht="15">
      <c r="B66" s="194"/>
      <c r="C66" s="194"/>
      <c r="D66" s="194"/>
      <c r="E66" s="194"/>
      <c r="F66" s="194"/>
      <c r="G66" s="194"/>
    </row>
    <row r="67" spans="2:7" ht="15">
      <c r="B67" s="194"/>
      <c r="C67" s="194"/>
      <c r="D67" s="194"/>
      <c r="E67" s="194"/>
      <c r="F67" s="194"/>
      <c r="G67" s="194"/>
    </row>
    <row r="68" spans="2:7" ht="15">
      <c r="B68" s="194"/>
      <c r="C68" s="194"/>
      <c r="D68" s="194"/>
      <c r="E68" s="194"/>
      <c r="F68" s="194"/>
      <c r="G68" s="194"/>
    </row>
    <row r="69" spans="2:7" ht="15">
      <c r="B69" s="194"/>
      <c r="C69" s="194"/>
      <c r="D69" s="194"/>
      <c r="E69" s="194"/>
      <c r="F69" s="194"/>
      <c r="G69" s="194"/>
    </row>
    <row r="70" spans="2:7" ht="15">
      <c r="B70" s="194"/>
      <c r="C70" s="194"/>
      <c r="D70" s="194"/>
      <c r="E70" s="194"/>
      <c r="F70" s="194"/>
      <c r="G70" s="194"/>
    </row>
    <row r="71" spans="2:7" ht="15">
      <c r="B71" s="194"/>
      <c r="C71" s="194"/>
      <c r="D71" s="194"/>
      <c r="E71" s="194"/>
      <c r="F71" s="194"/>
      <c r="G71" s="194"/>
    </row>
    <row r="72" spans="2:7" ht="15">
      <c r="B72" s="194"/>
      <c r="C72" s="194"/>
      <c r="D72" s="194"/>
      <c r="E72" s="194"/>
      <c r="F72" s="194"/>
      <c r="G72" s="194"/>
    </row>
    <row r="73" spans="2:7" ht="15">
      <c r="B73" s="194"/>
      <c r="C73" s="194"/>
      <c r="D73" s="194"/>
      <c r="E73" s="194"/>
      <c r="F73" s="194"/>
      <c r="G73" s="194"/>
    </row>
    <row r="74" spans="2:7" ht="15">
      <c r="B74" s="194"/>
      <c r="C74" s="194"/>
      <c r="D74" s="194"/>
      <c r="E74" s="194"/>
      <c r="F74" s="194"/>
      <c r="G74" s="194"/>
    </row>
    <row r="75" spans="2:7" ht="15">
      <c r="B75" s="194"/>
      <c r="C75" s="194"/>
      <c r="D75" s="194"/>
      <c r="E75" s="194"/>
      <c r="F75" s="194"/>
      <c r="G75" s="194"/>
    </row>
    <row r="76" spans="2:7" ht="15">
      <c r="B76" s="194"/>
      <c r="C76" s="194"/>
      <c r="D76" s="194"/>
      <c r="E76" s="194"/>
      <c r="F76" s="194"/>
      <c r="G76" s="194"/>
    </row>
    <row r="77" spans="2:7" ht="15">
      <c r="B77" s="194"/>
      <c r="C77" s="194"/>
      <c r="D77" s="194"/>
      <c r="E77" s="194"/>
      <c r="F77" s="194"/>
      <c r="G77" s="194"/>
    </row>
    <row r="78" spans="2:7" ht="15">
      <c r="B78" s="194"/>
      <c r="C78" s="194"/>
      <c r="D78" s="194"/>
      <c r="E78" s="194"/>
      <c r="F78" s="194"/>
      <c r="G78" s="194"/>
    </row>
    <row r="79" spans="2:7" ht="15">
      <c r="B79" s="194"/>
      <c r="C79" s="194"/>
      <c r="D79" s="194"/>
      <c r="E79" s="194"/>
      <c r="F79" s="194"/>
      <c r="G79" s="194"/>
    </row>
    <row r="80" spans="2:7" ht="15">
      <c r="B80" s="194"/>
      <c r="C80" s="194"/>
      <c r="D80" s="194"/>
      <c r="E80" s="194"/>
      <c r="F80" s="194"/>
      <c r="G80" s="194"/>
    </row>
    <row r="81" spans="2:7" ht="15">
      <c r="B81" s="194"/>
      <c r="C81" s="194"/>
      <c r="D81" s="194"/>
      <c r="E81" s="194"/>
      <c r="F81" s="194"/>
      <c r="G81" s="194"/>
    </row>
    <row r="82" spans="2:7" ht="15">
      <c r="B82" s="194"/>
      <c r="C82" s="194"/>
      <c r="D82" s="194"/>
      <c r="E82" s="194"/>
      <c r="F82" s="194"/>
      <c r="G82" s="194"/>
    </row>
    <row r="83" spans="2:7" ht="15">
      <c r="B83" s="194"/>
      <c r="C83" s="194"/>
      <c r="D83" s="194"/>
      <c r="E83" s="194"/>
      <c r="F83" s="194"/>
      <c r="G83" s="194"/>
    </row>
    <row r="84" spans="2:7" ht="15">
      <c r="B84" s="194"/>
      <c r="C84" s="194"/>
      <c r="D84" s="194"/>
      <c r="E84" s="194"/>
      <c r="F84" s="194"/>
      <c r="G84" s="194"/>
    </row>
    <row r="85" spans="2:7" ht="15">
      <c r="B85" s="194"/>
      <c r="C85" s="194"/>
      <c r="D85" s="194"/>
      <c r="E85" s="194"/>
      <c r="F85" s="194"/>
      <c r="G85" s="194"/>
    </row>
    <row r="86" spans="2:7" ht="15">
      <c r="B86" s="194"/>
      <c r="C86" s="194"/>
      <c r="D86" s="194"/>
      <c r="E86" s="194"/>
      <c r="F86" s="194"/>
      <c r="G86" s="194"/>
    </row>
    <row r="87" spans="2:7" ht="15">
      <c r="B87" s="194"/>
      <c r="C87" s="194"/>
      <c r="D87" s="194"/>
      <c r="E87" s="194"/>
      <c r="F87" s="194"/>
      <c r="G87" s="194"/>
    </row>
    <row r="88" spans="2:7" ht="15">
      <c r="B88" s="194"/>
      <c r="C88" s="194"/>
      <c r="D88" s="194"/>
      <c r="E88" s="194"/>
      <c r="F88" s="194"/>
      <c r="G88" s="194"/>
    </row>
    <row r="89" spans="2:7" ht="15">
      <c r="B89" s="194"/>
      <c r="C89" s="194"/>
      <c r="D89" s="194"/>
      <c r="E89" s="194"/>
      <c r="F89" s="194"/>
      <c r="G89" s="194"/>
    </row>
    <row r="90" spans="2:7" ht="15">
      <c r="B90" s="194"/>
      <c r="C90" s="194"/>
      <c r="D90" s="194"/>
      <c r="E90" s="194"/>
      <c r="F90" s="194"/>
      <c r="G90" s="194"/>
    </row>
    <row r="91" spans="2:7" ht="15">
      <c r="B91" s="194"/>
      <c r="C91" s="194"/>
      <c r="D91" s="194"/>
      <c r="E91" s="194"/>
      <c r="F91" s="194"/>
      <c r="G91" s="194"/>
    </row>
    <row r="92" spans="2:7" ht="15">
      <c r="B92" s="194"/>
      <c r="C92" s="194"/>
      <c r="D92" s="194"/>
      <c r="E92" s="194"/>
      <c r="F92" s="194"/>
      <c r="G92" s="194"/>
    </row>
    <row r="93" spans="2:7" ht="15">
      <c r="B93" s="194"/>
      <c r="C93" s="194"/>
      <c r="D93" s="194"/>
      <c r="E93" s="194"/>
      <c r="F93" s="194"/>
      <c r="G93" s="194"/>
    </row>
    <row r="94" spans="2:7" ht="15">
      <c r="B94" s="194"/>
      <c r="C94" s="194"/>
      <c r="D94" s="194"/>
      <c r="E94" s="194"/>
      <c r="F94" s="194"/>
      <c r="G94" s="194"/>
    </row>
    <row r="95" spans="2:7" ht="15">
      <c r="B95" s="194"/>
      <c r="C95" s="194"/>
      <c r="D95" s="194"/>
      <c r="E95" s="194"/>
      <c r="F95" s="194"/>
      <c r="G95" s="194"/>
    </row>
    <row r="96" spans="2:7" ht="15">
      <c r="B96" s="194"/>
      <c r="C96" s="194"/>
      <c r="D96" s="194"/>
      <c r="E96" s="194"/>
      <c r="F96" s="194"/>
      <c r="G96" s="194"/>
    </row>
    <row r="97" spans="2:7" ht="15">
      <c r="B97" s="194"/>
      <c r="C97" s="194"/>
      <c r="D97" s="194"/>
      <c r="E97" s="194"/>
      <c r="F97" s="194"/>
      <c r="G97" s="194"/>
    </row>
    <row r="98" spans="2:7" ht="15">
      <c r="B98" s="194"/>
      <c r="C98" s="194"/>
      <c r="D98" s="194"/>
      <c r="E98" s="194"/>
      <c r="F98" s="194"/>
      <c r="G98" s="194"/>
    </row>
    <row r="99" spans="2:7" ht="15">
      <c r="B99" s="194"/>
      <c r="C99" s="194"/>
      <c r="D99" s="194"/>
      <c r="E99" s="194"/>
      <c r="F99" s="194"/>
      <c r="G99" s="194"/>
    </row>
    <row r="100" spans="2:7" ht="15">
      <c r="B100" s="194"/>
      <c r="C100" s="194"/>
      <c r="D100" s="194"/>
      <c r="E100" s="194"/>
      <c r="F100" s="194"/>
      <c r="G100" s="194"/>
    </row>
    <row r="101" spans="2:7" ht="15">
      <c r="B101" s="194"/>
      <c r="C101" s="194"/>
      <c r="D101" s="194"/>
      <c r="E101" s="194"/>
      <c r="F101" s="194"/>
      <c r="G101" s="194"/>
    </row>
    <row r="102" spans="2:7" ht="15">
      <c r="B102" s="194"/>
      <c r="C102" s="194"/>
      <c r="D102" s="194"/>
      <c r="E102" s="194"/>
      <c r="F102" s="194"/>
      <c r="G102" s="194"/>
    </row>
    <row r="103" spans="2:7" ht="15">
      <c r="B103" s="194"/>
      <c r="C103" s="194"/>
      <c r="D103" s="194"/>
      <c r="E103" s="194"/>
      <c r="F103" s="194"/>
      <c r="G103" s="194"/>
    </row>
    <row r="104" spans="2:7" ht="15">
      <c r="B104" s="194"/>
      <c r="C104" s="194"/>
      <c r="D104" s="194"/>
      <c r="E104" s="194"/>
      <c r="F104" s="194"/>
      <c r="G104" s="194"/>
    </row>
    <row r="105" spans="2:7" ht="15">
      <c r="B105" s="194"/>
      <c r="C105" s="194"/>
      <c r="D105" s="194"/>
      <c r="E105" s="194"/>
      <c r="F105" s="194"/>
      <c r="G105" s="194"/>
    </row>
    <row r="106" spans="2:7" ht="15">
      <c r="B106" s="194"/>
      <c r="C106" s="194"/>
      <c r="D106" s="194"/>
      <c r="E106" s="194"/>
      <c r="F106" s="194"/>
      <c r="G106" s="194"/>
    </row>
  </sheetData>
  <sheetProtection/>
  <mergeCells count="1">
    <mergeCell ref="A3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16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30" t="s">
        <v>17</v>
      </c>
      <c r="C2" s="231"/>
      <c r="D2" s="231"/>
      <c r="E2" s="231"/>
      <c r="F2" s="231"/>
      <c r="G2" s="231"/>
      <c r="H2" s="231"/>
      <c r="I2" s="231"/>
      <c r="J2" s="232"/>
    </row>
    <row r="3" spans="1:10" ht="18" customHeight="1">
      <c r="A3" s="12"/>
      <c r="B3" s="33" t="s">
        <v>19</v>
      </c>
      <c r="C3" s="34"/>
      <c r="D3" s="35"/>
      <c r="E3" s="35"/>
      <c r="F3" s="35"/>
      <c r="G3" s="16"/>
      <c r="H3" s="16"/>
      <c r="I3" s="36" t="s">
        <v>18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20</v>
      </c>
      <c r="J4" s="29"/>
    </row>
    <row r="5" spans="1:10" ht="18" customHeight="1" thickBot="1">
      <c r="A5" s="12"/>
      <c r="B5" s="37" t="s">
        <v>21</v>
      </c>
      <c r="C5" s="19"/>
      <c r="D5" s="16"/>
      <c r="E5" s="16"/>
      <c r="F5" s="38" t="s">
        <v>22</v>
      </c>
      <c r="G5" s="16"/>
      <c r="H5" s="16"/>
      <c r="I5" s="36" t="s">
        <v>23</v>
      </c>
      <c r="J5" s="39" t="s">
        <v>24</v>
      </c>
    </row>
    <row r="6" spans="1:10" ht="24.75" customHeight="1" thickTop="1">
      <c r="A6" s="12"/>
      <c r="B6" s="223" t="s">
        <v>25</v>
      </c>
      <c r="C6" s="224"/>
      <c r="D6" s="224"/>
      <c r="E6" s="224"/>
      <c r="F6" s="224"/>
      <c r="G6" s="224"/>
      <c r="H6" s="224"/>
      <c r="I6" s="224"/>
      <c r="J6" s="225"/>
    </row>
    <row r="7" spans="1:10" ht="18" customHeight="1">
      <c r="A7" s="12"/>
      <c r="B7" s="48" t="s">
        <v>28</v>
      </c>
      <c r="C7" s="41"/>
      <c r="D7" s="17"/>
      <c r="E7" s="17"/>
      <c r="F7" s="17"/>
      <c r="G7" s="49" t="s">
        <v>29</v>
      </c>
      <c r="H7" s="17"/>
      <c r="I7" s="27"/>
      <c r="J7" s="42"/>
    </row>
    <row r="8" spans="1:10" ht="19.5" customHeight="1">
      <c r="A8" s="12"/>
      <c r="B8" s="226" t="s">
        <v>26</v>
      </c>
      <c r="C8" s="227"/>
      <c r="D8" s="227"/>
      <c r="E8" s="227"/>
      <c r="F8" s="227"/>
      <c r="G8" s="227"/>
      <c r="H8" s="227"/>
      <c r="I8" s="227"/>
      <c r="J8" s="228"/>
    </row>
    <row r="9" spans="1:10" ht="18" customHeight="1">
      <c r="A9" s="12"/>
      <c r="B9" s="37" t="s">
        <v>28</v>
      </c>
      <c r="C9" s="19"/>
      <c r="D9" s="16"/>
      <c r="E9" s="16"/>
      <c r="F9" s="16"/>
      <c r="G9" s="38" t="s">
        <v>29</v>
      </c>
      <c r="H9" s="16"/>
      <c r="I9" s="26"/>
      <c r="J9" s="29"/>
    </row>
    <row r="10" spans="1:10" ht="19.5" customHeight="1">
      <c r="A10" s="12"/>
      <c r="B10" s="226" t="s">
        <v>27</v>
      </c>
      <c r="C10" s="227"/>
      <c r="D10" s="227"/>
      <c r="E10" s="227"/>
      <c r="F10" s="227"/>
      <c r="G10" s="227"/>
      <c r="H10" s="227"/>
      <c r="I10" s="227"/>
      <c r="J10" s="228"/>
    </row>
    <row r="11" spans="1:10" ht="18" customHeight="1" thickBot="1">
      <c r="A11" s="12"/>
      <c r="B11" s="37" t="s">
        <v>28</v>
      </c>
      <c r="C11" s="19"/>
      <c r="D11" s="16"/>
      <c r="E11" s="16"/>
      <c r="F11" s="16"/>
      <c r="G11" s="38" t="s">
        <v>29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30</v>
      </c>
      <c r="C15" s="83" t="s">
        <v>6</v>
      </c>
      <c r="D15" s="83" t="s">
        <v>59</v>
      </c>
      <c r="E15" s="84" t="s">
        <v>60</v>
      </c>
      <c r="F15" s="98" t="s">
        <v>61</v>
      </c>
      <c r="G15" s="50" t="s">
        <v>36</v>
      </c>
      <c r="H15" s="53" t="s">
        <v>37</v>
      </c>
      <c r="I15" s="97"/>
      <c r="J15" s="47"/>
    </row>
    <row r="16" spans="1:10" ht="18" customHeight="1">
      <c r="A16" s="12"/>
      <c r="B16" s="85">
        <v>1</v>
      </c>
      <c r="C16" s="86" t="s">
        <v>31</v>
      </c>
      <c r="D16" s="87">
        <f>'Rekap 22551'!B15</f>
        <v>0</v>
      </c>
      <c r="E16" s="88">
        <f>'Rekap 22551'!C15</f>
        <v>0</v>
      </c>
      <c r="F16" s="99">
        <f>'Rekap 22551'!D15</f>
        <v>0</v>
      </c>
      <c r="G16" s="51">
        <v>6</v>
      </c>
      <c r="H16" s="108" t="s">
        <v>38</v>
      </c>
      <c r="I16" s="119"/>
      <c r="J16" s="111">
        <v>0</v>
      </c>
    </row>
    <row r="17" spans="1:10" ht="18" customHeight="1">
      <c r="A17" s="12"/>
      <c r="B17" s="58">
        <v>2</v>
      </c>
      <c r="C17" s="62" t="s">
        <v>32</v>
      </c>
      <c r="D17" s="68">
        <f>'Rekap 22551'!B28</f>
        <v>0</v>
      </c>
      <c r="E17" s="66">
        <f>'Rekap 22551'!C28</f>
        <v>0</v>
      </c>
      <c r="F17" s="71">
        <f>'Rekap 22551'!D28</f>
        <v>0</v>
      </c>
      <c r="G17" s="52">
        <v>7</v>
      </c>
      <c r="H17" s="109" t="s">
        <v>39</v>
      </c>
      <c r="I17" s="119"/>
      <c r="J17" s="112">
        <f>'SO 22551'!Z290</f>
        <v>0</v>
      </c>
    </row>
    <row r="18" spans="1:10" ht="18" customHeight="1">
      <c r="A18" s="12"/>
      <c r="B18" s="59">
        <v>3</v>
      </c>
      <c r="C18" s="63" t="s">
        <v>33</v>
      </c>
      <c r="D18" s="69">
        <f>'Rekap 22551'!B32</f>
        <v>0</v>
      </c>
      <c r="E18" s="67">
        <f>'Rekap 22551'!C32</f>
        <v>0</v>
      </c>
      <c r="F18" s="72">
        <f>'Rekap 22551'!D32</f>
        <v>0</v>
      </c>
      <c r="G18" s="52">
        <v>8</v>
      </c>
      <c r="H18" s="109" t="s">
        <v>40</v>
      </c>
      <c r="I18" s="119"/>
      <c r="J18" s="112">
        <v>0</v>
      </c>
    </row>
    <row r="19" spans="1:10" ht="18" customHeight="1">
      <c r="A19" s="12"/>
      <c r="B19" s="59">
        <v>4</v>
      </c>
      <c r="C19" s="63" t="s">
        <v>34</v>
      </c>
      <c r="D19" s="69"/>
      <c r="E19" s="67"/>
      <c r="F19" s="72"/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35</v>
      </c>
      <c r="D20" s="70"/>
      <c r="E20" s="92"/>
      <c r="F20" s="100">
        <f>SUM(F16:F19)</f>
        <v>0</v>
      </c>
      <c r="G20" s="52">
        <v>10</v>
      </c>
      <c r="H20" s="109" t="s">
        <v>35</v>
      </c>
      <c r="I20" s="121"/>
      <c r="J20" s="91">
        <f>SUM(J16:J19)</f>
        <v>0</v>
      </c>
    </row>
    <row r="21" spans="1:10" ht="18" customHeight="1" thickTop="1">
      <c r="A21" s="12"/>
      <c r="B21" s="56" t="s">
        <v>48</v>
      </c>
      <c r="C21" s="60" t="s">
        <v>49</v>
      </c>
      <c r="D21" s="65"/>
      <c r="E21" s="18"/>
      <c r="F21" s="90"/>
      <c r="G21" s="56" t="s">
        <v>55</v>
      </c>
      <c r="H21" s="53" t="s">
        <v>49</v>
      </c>
      <c r="I21" s="27"/>
      <c r="J21" s="122"/>
    </row>
    <row r="22" spans="1:26" ht="18" customHeight="1">
      <c r="A22" s="12"/>
      <c r="B22" s="51">
        <v>11</v>
      </c>
      <c r="C22" s="54" t="s">
        <v>50</v>
      </c>
      <c r="D22" s="78"/>
      <c r="E22" s="80" t="s">
        <v>53</v>
      </c>
      <c r="F22" s="71">
        <f>((F16*U22*0)+(F17*V22*0)+(F18*W22*0))/100</f>
        <v>0</v>
      </c>
      <c r="G22" s="51">
        <v>16</v>
      </c>
      <c r="H22" s="108" t="s">
        <v>56</v>
      </c>
      <c r="I22" s="120" t="s">
        <v>53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51</v>
      </c>
      <c r="D23" s="57"/>
      <c r="E23" s="80" t="s">
        <v>54</v>
      </c>
      <c r="F23" s="72">
        <f>((F16*U23*0)+(F17*V23*0)+(F18*W23*0))/100</f>
        <v>0</v>
      </c>
      <c r="G23" s="52">
        <v>17</v>
      </c>
      <c r="H23" s="109" t="s">
        <v>57</v>
      </c>
      <c r="I23" s="120" t="s">
        <v>53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52</v>
      </c>
      <c r="D24" s="57"/>
      <c r="E24" s="80" t="s">
        <v>53</v>
      </c>
      <c r="F24" s="72">
        <f>((F16*U24*0)+(F17*V24*0)+(F18*W24*0))/100</f>
        <v>0</v>
      </c>
      <c r="G24" s="52">
        <v>18</v>
      </c>
      <c r="H24" s="109" t="s">
        <v>58</v>
      </c>
      <c r="I24" s="120" t="s">
        <v>54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35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64</v>
      </c>
      <c r="D27" s="126"/>
      <c r="E27" s="94"/>
      <c r="F27" s="28"/>
      <c r="G27" s="102" t="s">
        <v>41</v>
      </c>
      <c r="H27" s="96" t="s">
        <v>42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43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44</v>
      </c>
      <c r="I29" s="115">
        <f>J28-SUM('SO 22551'!K9:'SO 22551'!K289)</f>
        <v>0</v>
      </c>
      <c r="J29" s="111">
        <f>ROUND(((ROUND(I29,2)*20)*1/100),2)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45</v>
      </c>
      <c r="I30" s="80">
        <f>SUM('SO 22551'!K9:'SO 22551'!K289)</f>
        <v>0</v>
      </c>
      <c r="J30" s="112">
        <f>ROUND(((ROUND(I30,2)*0)/100),2)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103">
        <v>24</v>
      </c>
      <c r="H31" s="107" t="s">
        <v>46</v>
      </c>
      <c r="I31" s="106"/>
      <c r="J31" s="123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51" t="s">
        <v>47</v>
      </c>
      <c r="H32" s="110"/>
      <c r="I32" s="116"/>
      <c r="J32" s="113"/>
    </row>
    <row r="33" spans="1:10" ht="18" customHeight="1" thickTop="1">
      <c r="A33" s="12"/>
      <c r="B33" s="93"/>
      <c r="C33" s="94"/>
      <c r="D33" s="131" t="s">
        <v>62</v>
      </c>
      <c r="E33" s="77"/>
      <c r="F33" s="95"/>
      <c r="G33" s="104">
        <v>26</v>
      </c>
      <c r="H33" s="132" t="s">
        <v>63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4">
      <selection activeCell="F35" sqref="A9:F35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34.5" customHeight="1">
      <c r="A1" s="233" t="s">
        <v>25</v>
      </c>
      <c r="B1" s="234"/>
      <c r="C1" s="234"/>
      <c r="D1" s="235"/>
      <c r="E1" s="136" t="s">
        <v>22</v>
      </c>
      <c r="F1" s="135"/>
      <c r="W1">
        <v>30.126</v>
      </c>
    </row>
    <row r="2" spans="1:6" ht="19.5" customHeight="1">
      <c r="A2" s="233" t="s">
        <v>26</v>
      </c>
      <c r="B2" s="234"/>
      <c r="C2" s="234"/>
      <c r="D2" s="235"/>
      <c r="E2" s="136" t="s">
        <v>20</v>
      </c>
      <c r="F2" s="135"/>
    </row>
    <row r="3" spans="1:6" ht="19.5" customHeight="1">
      <c r="A3" s="233" t="s">
        <v>27</v>
      </c>
      <c r="B3" s="234"/>
      <c r="C3" s="234"/>
      <c r="D3" s="235"/>
      <c r="E3" s="136" t="s">
        <v>68</v>
      </c>
      <c r="F3" s="135"/>
    </row>
    <row r="4" spans="1:6" ht="15">
      <c r="A4" s="137" t="s">
        <v>17</v>
      </c>
      <c r="B4" s="134"/>
      <c r="C4" s="134"/>
      <c r="D4" s="134"/>
      <c r="E4" s="134"/>
      <c r="F4" s="134"/>
    </row>
    <row r="5" spans="1:6" ht="15">
      <c r="A5" s="137" t="s">
        <v>19</v>
      </c>
      <c r="B5" s="134"/>
      <c r="C5" s="134"/>
      <c r="D5" s="134"/>
      <c r="E5" s="134"/>
      <c r="F5" s="134"/>
    </row>
    <row r="6" spans="1:6" ht="15">
      <c r="A6" s="134"/>
      <c r="B6" s="134"/>
      <c r="C6" s="134"/>
      <c r="D6" s="134"/>
      <c r="E6" s="134"/>
      <c r="F6" s="134"/>
    </row>
    <row r="7" spans="1:6" ht="15">
      <c r="A7" s="134"/>
      <c r="B7" s="134"/>
      <c r="C7" s="134"/>
      <c r="D7" s="134"/>
      <c r="E7" s="134"/>
      <c r="F7" s="134"/>
    </row>
    <row r="8" spans="1:6" ht="15">
      <c r="A8" s="206" t="s">
        <v>69</v>
      </c>
      <c r="B8" s="207"/>
      <c r="C8" s="207"/>
      <c r="D8" s="207"/>
      <c r="E8" s="207"/>
      <c r="F8" s="207"/>
    </row>
    <row r="9" spans="1:6" ht="15">
      <c r="A9" s="208" t="s">
        <v>65</v>
      </c>
      <c r="B9" s="208" t="s">
        <v>59</v>
      </c>
      <c r="C9" s="208" t="s">
        <v>60</v>
      </c>
      <c r="D9" s="208" t="s">
        <v>35</v>
      </c>
      <c r="E9" s="208" t="s">
        <v>66</v>
      </c>
      <c r="F9" s="208" t="s">
        <v>67</v>
      </c>
    </row>
    <row r="10" spans="1:26" ht="15">
      <c r="A10" s="209" t="s">
        <v>70</v>
      </c>
      <c r="B10" s="210"/>
      <c r="C10" s="211"/>
      <c r="D10" s="211"/>
      <c r="E10" s="212"/>
      <c r="F10" s="21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15">
      <c r="A11" s="213" t="s">
        <v>71</v>
      </c>
      <c r="B11" s="211">
        <f>'SO 22551'!L16</f>
        <v>0</v>
      </c>
      <c r="C11" s="211">
        <f>'SO 22551'!M16</f>
        <v>0</v>
      </c>
      <c r="D11" s="211">
        <f>'SO 22551'!I16</f>
        <v>0</v>
      </c>
      <c r="E11" s="212">
        <f>'SO 22551'!S16</f>
        <v>0.31</v>
      </c>
      <c r="F11" s="212">
        <f>'SO 22551'!V16</f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5">
      <c r="A12" s="213" t="s">
        <v>72</v>
      </c>
      <c r="B12" s="211">
        <f>'SO 22551'!L53</f>
        <v>0</v>
      </c>
      <c r="C12" s="211">
        <f>'SO 22551'!M53</f>
        <v>0</v>
      </c>
      <c r="D12" s="211">
        <f>'SO 22551'!I53</f>
        <v>0</v>
      </c>
      <c r="E12" s="212">
        <f>'SO 22551'!S53</f>
        <v>5.96</v>
      </c>
      <c r="F12" s="212">
        <f>'SO 22551'!V53</f>
        <v>0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5">
      <c r="A13" s="213" t="s">
        <v>73</v>
      </c>
      <c r="B13" s="211">
        <f>'SO 22551'!L93</f>
        <v>0</v>
      </c>
      <c r="C13" s="211">
        <f>'SO 22551'!M93</f>
        <v>0</v>
      </c>
      <c r="D13" s="211">
        <f>'SO 22551'!I93</f>
        <v>0</v>
      </c>
      <c r="E13" s="212">
        <f>'SO 22551'!S93</f>
        <v>0.03</v>
      </c>
      <c r="F13" s="212">
        <f>'SO 22551'!V93</f>
        <v>9.76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5">
      <c r="A14" s="213" t="s">
        <v>74</v>
      </c>
      <c r="B14" s="211">
        <f>'SO 22551'!L97</f>
        <v>0</v>
      </c>
      <c r="C14" s="211">
        <f>'SO 22551'!M97</f>
        <v>0</v>
      </c>
      <c r="D14" s="211">
        <f>'SO 22551'!I97</f>
        <v>0</v>
      </c>
      <c r="E14" s="212">
        <f>'SO 22551'!S97</f>
        <v>0</v>
      </c>
      <c r="F14" s="212">
        <f>'SO 22551'!V97</f>
        <v>0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15">
      <c r="A15" s="209" t="s">
        <v>70</v>
      </c>
      <c r="B15" s="210">
        <f>'SO 22551'!L99</f>
        <v>0</v>
      </c>
      <c r="C15" s="210">
        <f>'SO 22551'!M99</f>
        <v>0</v>
      </c>
      <c r="D15" s="210">
        <f>'SO 22551'!I99</f>
        <v>0</v>
      </c>
      <c r="E15" s="214">
        <f>'SO 22551'!S99</f>
        <v>6.3</v>
      </c>
      <c r="F15" s="214">
        <f>'SO 22551'!V99</f>
        <v>9.76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6" ht="15">
      <c r="A16" s="215"/>
      <c r="B16" s="216"/>
      <c r="C16" s="216"/>
      <c r="D16" s="216"/>
      <c r="E16" s="217"/>
      <c r="F16" s="217"/>
    </row>
    <row r="17" spans="1:26" ht="15">
      <c r="A17" s="209" t="s">
        <v>75</v>
      </c>
      <c r="B17" s="210"/>
      <c r="C17" s="211"/>
      <c r="D17" s="211"/>
      <c r="E17" s="212"/>
      <c r="F17" s="21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15">
      <c r="A18" s="213" t="s">
        <v>76</v>
      </c>
      <c r="B18" s="211">
        <f>'SO 22551'!L122</f>
        <v>0</v>
      </c>
      <c r="C18" s="211">
        <f>'SO 22551'!M122</f>
        <v>0</v>
      </c>
      <c r="D18" s="211">
        <f>'SO 22551'!I122</f>
        <v>0</v>
      </c>
      <c r="E18" s="212">
        <f>'SO 22551'!S122</f>
        <v>0.03</v>
      </c>
      <c r="F18" s="212">
        <f>'SO 22551'!V122</f>
        <v>0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15">
      <c r="A19" s="213" t="s">
        <v>77</v>
      </c>
      <c r="B19" s="211">
        <f>'SO 22551'!L134</f>
        <v>0</v>
      </c>
      <c r="C19" s="211">
        <f>'SO 22551'!M134</f>
        <v>0</v>
      </c>
      <c r="D19" s="211">
        <f>'SO 22551'!I134</f>
        <v>0</v>
      </c>
      <c r="E19" s="212">
        <f>'SO 22551'!S134</f>
        <v>0.01</v>
      </c>
      <c r="F19" s="212">
        <f>'SO 22551'!V134</f>
        <v>0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15">
      <c r="A20" s="213" t="s">
        <v>78</v>
      </c>
      <c r="B20" s="211">
        <f>'SO 22551'!L151</f>
        <v>0</v>
      </c>
      <c r="C20" s="211">
        <f>'SO 22551'!M151</f>
        <v>0</v>
      </c>
      <c r="D20" s="211">
        <f>'SO 22551'!I151</f>
        <v>0</v>
      </c>
      <c r="E20" s="212">
        <f>'SO 22551'!S151</f>
        <v>0.04</v>
      </c>
      <c r="F20" s="212">
        <f>'SO 22551'!V151</f>
        <v>0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15">
      <c r="A21" s="213" t="s">
        <v>79</v>
      </c>
      <c r="B21" s="211">
        <f>'SO 22551'!L159</f>
        <v>0</v>
      </c>
      <c r="C21" s="211">
        <f>'SO 22551'!M159</f>
        <v>0</v>
      </c>
      <c r="D21" s="211">
        <f>'SO 22551'!I159</f>
        <v>0</v>
      </c>
      <c r="E21" s="212">
        <f>'SO 22551'!S159</f>
        <v>0</v>
      </c>
      <c r="F21" s="212">
        <f>'SO 22551'!V159</f>
        <v>0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15">
      <c r="A22" s="213" t="s">
        <v>80</v>
      </c>
      <c r="B22" s="211">
        <f>'SO 22551'!L187</f>
        <v>0</v>
      </c>
      <c r="C22" s="211">
        <f>'SO 22551'!M187</f>
        <v>0</v>
      </c>
      <c r="D22" s="211">
        <f>'SO 22551'!I187</f>
        <v>0</v>
      </c>
      <c r="E22" s="212">
        <f>'SO 22551'!S187</f>
        <v>0.08</v>
      </c>
      <c r="F22" s="212">
        <f>'SO 22551'!V187</f>
        <v>0.74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15">
      <c r="A23" s="213" t="s">
        <v>81</v>
      </c>
      <c r="B23" s="211">
        <f>'SO 22551'!L201</f>
        <v>0</v>
      </c>
      <c r="C23" s="211">
        <f>'SO 22551'!M201</f>
        <v>0</v>
      </c>
      <c r="D23" s="211">
        <f>'SO 22551'!I201</f>
        <v>0</v>
      </c>
      <c r="E23" s="212">
        <f>'SO 22551'!S201</f>
        <v>0</v>
      </c>
      <c r="F23" s="212">
        <f>'SO 22551'!V201</f>
        <v>0.2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15">
      <c r="A24" s="213" t="s">
        <v>82</v>
      </c>
      <c r="B24" s="211">
        <f>'SO 22551'!L233</f>
        <v>0</v>
      </c>
      <c r="C24" s="211">
        <f>'SO 22551'!M233</f>
        <v>0</v>
      </c>
      <c r="D24" s="211">
        <f>'SO 22551'!I233</f>
        <v>0</v>
      </c>
      <c r="E24" s="212">
        <f>'SO 22551'!S233</f>
        <v>0.81</v>
      </c>
      <c r="F24" s="212">
        <f>'SO 22551'!V233</f>
        <v>0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15">
      <c r="A25" s="213" t="s">
        <v>83</v>
      </c>
      <c r="B25" s="211">
        <f>'SO 22551'!L255</f>
        <v>0</v>
      </c>
      <c r="C25" s="211">
        <f>'SO 22551'!M255</f>
        <v>0</v>
      </c>
      <c r="D25" s="211">
        <f>'SO 22551'!I255</f>
        <v>0</v>
      </c>
      <c r="E25" s="212">
        <f>'SO 22551'!S255</f>
        <v>0.66</v>
      </c>
      <c r="F25" s="212">
        <f>'SO 22551'!V255</f>
        <v>0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15">
      <c r="A26" s="213" t="s">
        <v>84</v>
      </c>
      <c r="B26" s="211">
        <f>'SO 22551'!L263</f>
        <v>0</v>
      </c>
      <c r="C26" s="211">
        <f>'SO 22551'!M263</f>
        <v>0</v>
      </c>
      <c r="D26" s="211">
        <f>'SO 22551'!I263</f>
        <v>0</v>
      </c>
      <c r="E26" s="212">
        <f>'SO 22551'!S263</f>
        <v>0.03</v>
      </c>
      <c r="F26" s="212">
        <f>'SO 22551'!V263</f>
        <v>0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15">
      <c r="A27" s="213" t="s">
        <v>85</v>
      </c>
      <c r="B27" s="211">
        <f>'SO 22551'!L278</f>
        <v>0</v>
      </c>
      <c r="C27" s="211">
        <f>'SO 22551'!M278</f>
        <v>0</v>
      </c>
      <c r="D27" s="211">
        <f>'SO 22551'!I278</f>
        <v>0</v>
      </c>
      <c r="E27" s="212">
        <f>'SO 22551'!S278</f>
        <v>0.01</v>
      </c>
      <c r="F27" s="212">
        <f>'SO 22551'!V278</f>
        <v>0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15">
      <c r="A28" s="209" t="s">
        <v>75</v>
      </c>
      <c r="B28" s="210">
        <f>'SO 22551'!L280</f>
        <v>0</v>
      </c>
      <c r="C28" s="210">
        <f>'SO 22551'!M280</f>
        <v>0</v>
      </c>
      <c r="D28" s="210">
        <f>'SO 22551'!I280</f>
        <v>0</v>
      </c>
      <c r="E28" s="214">
        <f>'SO 22551'!S280</f>
        <v>1.67</v>
      </c>
      <c r="F28" s="214">
        <f>'SO 22551'!V280</f>
        <v>0.94</v>
      </c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6" ht="15">
      <c r="A29" s="215"/>
      <c r="B29" s="216"/>
      <c r="C29" s="216"/>
      <c r="D29" s="216"/>
      <c r="E29" s="217"/>
      <c r="F29" s="217"/>
    </row>
    <row r="30" spans="1:26" ht="15">
      <c r="A30" s="209" t="s">
        <v>86</v>
      </c>
      <c r="B30" s="210"/>
      <c r="C30" s="211"/>
      <c r="D30" s="211"/>
      <c r="E30" s="212"/>
      <c r="F30" s="21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15">
      <c r="A31" s="213" t="s">
        <v>87</v>
      </c>
      <c r="B31" s="211">
        <f>'SO 22551'!L287</f>
        <v>0</v>
      </c>
      <c r="C31" s="211">
        <f>'SO 22551'!M287</f>
        <v>0</v>
      </c>
      <c r="D31" s="211">
        <f>'SO 22551'!I287</f>
        <v>0</v>
      </c>
      <c r="E31" s="212">
        <f>'SO 22551'!S287</f>
        <v>0</v>
      </c>
      <c r="F31" s="212">
        <f>'SO 22551'!V287</f>
        <v>0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ht="15">
      <c r="A32" s="209" t="s">
        <v>86</v>
      </c>
      <c r="B32" s="210">
        <f>'SO 22551'!L289</f>
        <v>0</v>
      </c>
      <c r="C32" s="210">
        <f>'SO 22551'!M289</f>
        <v>0</v>
      </c>
      <c r="D32" s="210">
        <f>'SO 22551'!I289</f>
        <v>0</v>
      </c>
      <c r="E32" s="214">
        <f>'SO 22551'!S289</f>
        <v>0</v>
      </c>
      <c r="F32" s="214">
        <f>'SO 22551'!V289</f>
        <v>0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6" ht="15">
      <c r="A33" s="215"/>
      <c r="B33" s="216"/>
      <c r="C33" s="216"/>
      <c r="D33" s="216"/>
      <c r="E33" s="217"/>
      <c r="F33" s="217"/>
    </row>
    <row r="34" spans="1:26" ht="15">
      <c r="A34" s="209" t="s">
        <v>88</v>
      </c>
      <c r="B34" s="210">
        <f>'SO 22551'!L290</f>
        <v>0</v>
      </c>
      <c r="C34" s="210">
        <f>'SO 22551'!M290</f>
        <v>0</v>
      </c>
      <c r="D34" s="210">
        <f>'SO 22551'!I290</f>
        <v>0</v>
      </c>
      <c r="E34" s="214">
        <f>'SO 22551'!S290</f>
        <v>7.97</v>
      </c>
      <c r="F34" s="214">
        <f>'SO 22551'!V290</f>
        <v>10.7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6" ht="15">
      <c r="A35" s="215"/>
      <c r="B35" s="216"/>
      <c r="C35" s="216"/>
      <c r="D35" s="216"/>
      <c r="E35" s="217"/>
      <c r="F35" s="217"/>
    </row>
    <row r="36" spans="1:6" ht="15">
      <c r="A36" s="1"/>
      <c r="B36" s="139"/>
      <c r="C36" s="139"/>
      <c r="D36" s="139"/>
      <c r="E36" s="138"/>
      <c r="F36" s="138"/>
    </row>
    <row r="37" spans="1:6" ht="15">
      <c r="A37" s="1"/>
      <c r="B37" s="139"/>
      <c r="C37" s="139"/>
      <c r="D37" s="139"/>
      <c r="E37" s="138"/>
      <c r="F37" s="138"/>
    </row>
    <row r="38" spans="1:6" ht="15">
      <c r="A38" s="1"/>
      <c r="B38" s="139"/>
      <c r="C38" s="139"/>
      <c r="D38" s="139"/>
      <c r="E38" s="138"/>
      <c r="F38" s="138"/>
    </row>
    <row r="39" spans="1:6" ht="15">
      <c r="A39" s="1"/>
      <c r="B39" s="139"/>
      <c r="C39" s="139"/>
      <c r="D39" s="139"/>
      <c r="E39" s="138"/>
      <c r="F39" s="138"/>
    </row>
    <row r="40" spans="1:6" ht="15">
      <c r="A40" s="1"/>
      <c r="B40" s="139"/>
      <c r="C40" s="139"/>
      <c r="D40" s="139"/>
      <c r="E40" s="138"/>
      <c r="F40" s="138"/>
    </row>
    <row r="41" spans="1:6" ht="15">
      <c r="A41" s="1"/>
      <c r="B41" s="139"/>
      <c r="C41" s="139"/>
      <c r="D41" s="139"/>
      <c r="E41" s="138"/>
      <c r="F41" s="138"/>
    </row>
    <row r="42" spans="1:6" ht="15">
      <c r="A42" s="1"/>
      <c r="B42" s="139"/>
      <c r="C42" s="139"/>
      <c r="D42" s="139"/>
      <c r="E42" s="138"/>
      <c r="F42" s="138"/>
    </row>
    <row r="43" spans="1:6" ht="15">
      <c r="A43" s="1"/>
      <c r="B43" s="139"/>
      <c r="C43" s="139"/>
      <c r="D43" s="139"/>
      <c r="E43" s="138"/>
      <c r="F43" s="138"/>
    </row>
    <row r="44" spans="1:6" ht="15">
      <c r="A44" s="1"/>
      <c r="B44" s="139"/>
      <c r="C44" s="139"/>
      <c r="D44" s="139"/>
      <c r="E44" s="138"/>
      <c r="F44" s="138"/>
    </row>
    <row r="45" spans="1:6" ht="15">
      <c r="A45" s="1"/>
      <c r="B45" s="139"/>
      <c r="C45" s="139"/>
      <c r="D45" s="139"/>
      <c r="E45" s="138"/>
      <c r="F45" s="138"/>
    </row>
    <row r="46" spans="1:6" ht="15">
      <c r="A46" s="1"/>
      <c r="B46" s="139"/>
      <c r="C46" s="139"/>
      <c r="D46" s="139"/>
      <c r="E46" s="138"/>
      <c r="F46" s="138"/>
    </row>
    <row r="47" spans="1:6" ht="15">
      <c r="A47" s="1"/>
      <c r="B47" s="139"/>
      <c r="C47" s="139"/>
      <c r="D47" s="139"/>
      <c r="E47" s="138"/>
      <c r="F47" s="138"/>
    </row>
    <row r="48" spans="1:6" ht="15">
      <c r="A48" s="1"/>
      <c r="B48" s="139"/>
      <c r="C48" s="139"/>
      <c r="D48" s="139"/>
      <c r="E48" s="138"/>
      <c r="F48" s="138"/>
    </row>
    <row r="49" spans="1:6" ht="15">
      <c r="A49" s="1"/>
      <c r="B49" s="139"/>
      <c r="C49" s="139"/>
      <c r="D49" s="139"/>
      <c r="E49" s="138"/>
      <c r="F49" s="138"/>
    </row>
    <row r="50" spans="1:6" ht="15">
      <c r="A50" s="1"/>
      <c r="B50" s="139"/>
      <c r="C50" s="139"/>
      <c r="D50" s="139"/>
      <c r="E50" s="138"/>
      <c r="F50" s="138"/>
    </row>
    <row r="51" spans="1:6" ht="15">
      <c r="A51" s="1"/>
      <c r="B51" s="139"/>
      <c r="C51" s="139"/>
      <c r="D51" s="139"/>
      <c r="E51" s="138"/>
      <c r="F51" s="138"/>
    </row>
    <row r="52" spans="1:6" ht="15">
      <c r="A52" s="1"/>
      <c r="B52" s="139"/>
      <c r="C52" s="139"/>
      <c r="D52" s="139"/>
      <c r="E52" s="138"/>
      <c r="F52" s="138"/>
    </row>
    <row r="53" spans="1:6" ht="15">
      <c r="A53" s="1"/>
      <c r="B53" s="139"/>
      <c r="C53" s="139"/>
      <c r="D53" s="139"/>
      <c r="E53" s="138"/>
      <c r="F53" s="138"/>
    </row>
    <row r="54" spans="1:6" ht="15">
      <c r="A54" s="1"/>
      <c r="B54" s="139"/>
      <c r="C54" s="139"/>
      <c r="D54" s="139"/>
      <c r="E54" s="138"/>
      <c r="F54" s="138"/>
    </row>
    <row r="55" spans="1:6" ht="15">
      <c r="A55" s="1"/>
      <c r="B55" s="139"/>
      <c r="C55" s="139"/>
      <c r="D55" s="139"/>
      <c r="E55" s="138"/>
      <c r="F55" s="138"/>
    </row>
    <row r="56" spans="1:6" ht="15">
      <c r="A56" s="1"/>
      <c r="B56" s="139"/>
      <c r="C56" s="139"/>
      <c r="D56" s="139"/>
      <c r="E56" s="138"/>
      <c r="F56" s="138"/>
    </row>
    <row r="57" spans="1:6" ht="15">
      <c r="A57" s="1"/>
      <c r="B57" s="139"/>
      <c r="C57" s="139"/>
      <c r="D57" s="139"/>
      <c r="E57" s="138"/>
      <c r="F57" s="138"/>
    </row>
    <row r="58" spans="1:6" ht="15">
      <c r="A58" s="1"/>
      <c r="B58" s="139"/>
      <c r="C58" s="139"/>
      <c r="D58" s="139"/>
      <c r="E58" s="138"/>
      <c r="F58" s="138"/>
    </row>
    <row r="59" spans="1:6" ht="15">
      <c r="A59" s="1"/>
      <c r="B59" s="139"/>
      <c r="C59" s="139"/>
      <c r="D59" s="139"/>
      <c r="E59" s="138"/>
      <c r="F59" s="138"/>
    </row>
    <row r="60" spans="1:6" ht="15">
      <c r="A60" s="1"/>
      <c r="B60" s="139"/>
      <c r="C60" s="139"/>
      <c r="D60" s="139"/>
      <c r="E60" s="138"/>
      <c r="F60" s="138"/>
    </row>
    <row r="61" spans="1:6" ht="15">
      <c r="A61" s="1"/>
      <c r="B61" s="139"/>
      <c r="C61" s="139"/>
      <c r="D61" s="139"/>
      <c r="E61" s="138"/>
      <c r="F61" s="138"/>
    </row>
    <row r="62" spans="1:6" ht="15">
      <c r="A62" s="1"/>
      <c r="B62" s="139"/>
      <c r="C62" s="139"/>
      <c r="D62" s="139"/>
      <c r="E62" s="138"/>
      <c r="F62" s="138"/>
    </row>
    <row r="63" spans="1:6" ht="15">
      <c r="A63" s="1"/>
      <c r="B63" s="139"/>
      <c r="C63" s="139"/>
      <c r="D63" s="139"/>
      <c r="E63" s="138"/>
      <c r="F63" s="138"/>
    </row>
    <row r="64" spans="1:6" ht="15">
      <c r="A64" s="1"/>
      <c r="B64" s="139"/>
      <c r="C64" s="139"/>
      <c r="D64" s="139"/>
      <c r="E64" s="138"/>
      <c r="F64" s="138"/>
    </row>
    <row r="65" spans="1:6" ht="15">
      <c r="A65" s="1"/>
      <c r="B65" s="139"/>
      <c r="C65" s="139"/>
      <c r="D65" s="139"/>
      <c r="E65" s="138"/>
      <c r="F65" s="138"/>
    </row>
    <row r="66" spans="1:6" ht="15">
      <c r="A66" s="1"/>
      <c r="B66" s="139"/>
      <c r="C66" s="139"/>
      <c r="D66" s="139"/>
      <c r="E66" s="138"/>
      <c r="F66" s="138"/>
    </row>
    <row r="67" spans="1:6" ht="15">
      <c r="A67" s="1"/>
      <c r="B67" s="139"/>
      <c r="C67" s="139"/>
      <c r="D67" s="139"/>
      <c r="E67" s="138"/>
      <c r="F67" s="138"/>
    </row>
    <row r="68" spans="1:6" ht="15">
      <c r="A68" s="1"/>
      <c r="B68" s="139"/>
      <c r="C68" s="139"/>
      <c r="D68" s="139"/>
      <c r="E68" s="138"/>
      <c r="F68" s="138"/>
    </row>
    <row r="69" spans="1:6" ht="15">
      <c r="A69" s="1"/>
      <c r="B69" s="139"/>
      <c r="C69" s="139"/>
      <c r="D69" s="139"/>
      <c r="E69" s="138"/>
      <c r="F69" s="138"/>
    </row>
    <row r="70" spans="1:6" ht="15">
      <c r="A70" s="1"/>
      <c r="B70" s="139"/>
      <c r="C70" s="139"/>
      <c r="D70" s="139"/>
      <c r="E70" s="138"/>
      <c r="F70" s="138"/>
    </row>
    <row r="71" spans="1:6" ht="15">
      <c r="A71" s="1"/>
      <c r="B71" s="139"/>
      <c r="C71" s="139"/>
      <c r="D71" s="139"/>
      <c r="E71" s="138"/>
      <c r="F71" s="138"/>
    </row>
    <row r="72" spans="1:6" ht="15">
      <c r="A72" s="1"/>
      <c r="B72" s="139"/>
      <c r="C72" s="139"/>
      <c r="D72" s="139"/>
      <c r="E72" s="138"/>
      <c r="F72" s="138"/>
    </row>
    <row r="73" spans="1:6" ht="15">
      <c r="A73" s="1"/>
      <c r="B73" s="139"/>
      <c r="C73" s="139"/>
      <c r="D73" s="139"/>
      <c r="E73" s="138"/>
      <c r="F73" s="138"/>
    </row>
    <row r="74" spans="1:6" ht="15">
      <c r="A74" s="1"/>
      <c r="B74" s="139"/>
      <c r="C74" s="139"/>
      <c r="D74" s="139"/>
      <c r="E74" s="138"/>
      <c r="F74" s="138"/>
    </row>
    <row r="75" spans="1:6" ht="15">
      <c r="A75" s="1"/>
      <c r="B75" s="139"/>
      <c r="C75" s="139"/>
      <c r="D75" s="139"/>
      <c r="E75" s="138"/>
      <c r="F75" s="138"/>
    </row>
    <row r="76" spans="1:6" ht="15">
      <c r="A76" s="1"/>
      <c r="B76" s="139"/>
      <c r="C76" s="139"/>
      <c r="D76" s="139"/>
      <c r="E76" s="138"/>
      <c r="F76" s="138"/>
    </row>
    <row r="77" spans="1:6" ht="15">
      <c r="A77" s="1"/>
      <c r="B77" s="139"/>
      <c r="C77" s="139"/>
      <c r="D77" s="139"/>
      <c r="E77" s="138"/>
      <c r="F77" s="138"/>
    </row>
    <row r="78" spans="1:6" ht="15">
      <c r="A78" s="1"/>
      <c r="B78" s="139"/>
      <c r="C78" s="139"/>
      <c r="D78" s="139"/>
      <c r="E78" s="138"/>
      <c r="F78" s="138"/>
    </row>
    <row r="79" spans="1:6" ht="15">
      <c r="A79" s="1"/>
      <c r="B79" s="139"/>
      <c r="C79" s="139"/>
      <c r="D79" s="139"/>
      <c r="E79" s="138"/>
      <c r="F79" s="138"/>
    </row>
    <row r="80" spans="1:6" ht="15">
      <c r="A80" s="1"/>
      <c r="B80" s="139"/>
      <c r="C80" s="139"/>
      <c r="D80" s="139"/>
      <c r="E80" s="138"/>
      <c r="F80" s="138"/>
    </row>
    <row r="81" spans="1:6" ht="15">
      <c r="A81" s="1"/>
      <c r="B81" s="139"/>
      <c r="C81" s="139"/>
      <c r="D81" s="139"/>
      <c r="E81" s="138"/>
      <c r="F81" s="138"/>
    </row>
    <row r="82" spans="1:6" ht="15">
      <c r="A82" s="1"/>
      <c r="B82" s="139"/>
      <c r="C82" s="139"/>
      <c r="D82" s="139"/>
      <c r="E82" s="138"/>
      <c r="F82" s="138"/>
    </row>
    <row r="83" spans="1:6" ht="15">
      <c r="A83" s="1"/>
      <c r="B83" s="139"/>
      <c r="C83" s="139"/>
      <c r="D83" s="139"/>
      <c r="E83" s="138"/>
      <c r="F83" s="138"/>
    </row>
    <row r="84" spans="1:6" ht="15">
      <c r="A84" s="1"/>
      <c r="B84" s="139"/>
      <c r="C84" s="139"/>
      <c r="D84" s="139"/>
      <c r="E84" s="138"/>
      <c r="F84" s="138"/>
    </row>
    <row r="85" spans="1:6" ht="15">
      <c r="A85" s="1"/>
      <c r="B85" s="139"/>
      <c r="C85" s="139"/>
      <c r="D85" s="139"/>
      <c r="E85" s="138"/>
      <c r="F85" s="138"/>
    </row>
    <row r="86" spans="1:6" ht="15">
      <c r="A86" s="1"/>
      <c r="B86" s="139"/>
      <c r="C86" s="139"/>
      <c r="D86" s="139"/>
      <c r="E86" s="138"/>
      <c r="F86" s="138"/>
    </row>
    <row r="87" spans="1:6" ht="15">
      <c r="A87" s="1"/>
      <c r="B87" s="139"/>
      <c r="C87" s="139"/>
      <c r="D87" s="139"/>
      <c r="E87" s="138"/>
      <c r="F87" s="138"/>
    </row>
    <row r="88" spans="1:6" ht="15">
      <c r="A88" s="1"/>
      <c r="B88" s="139"/>
      <c r="C88" s="139"/>
      <c r="D88" s="139"/>
      <c r="E88" s="138"/>
      <c r="F88" s="138"/>
    </row>
    <row r="89" spans="1:6" ht="15">
      <c r="A89" s="1"/>
      <c r="B89" s="139"/>
      <c r="C89" s="139"/>
      <c r="D89" s="139"/>
      <c r="E89" s="138"/>
      <c r="F89" s="138"/>
    </row>
    <row r="90" spans="1:6" ht="15">
      <c r="A90" s="1"/>
      <c r="B90" s="139"/>
      <c r="C90" s="139"/>
      <c r="D90" s="139"/>
      <c r="E90" s="138"/>
      <c r="F90" s="138"/>
    </row>
    <row r="91" spans="1:6" ht="15">
      <c r="A91" s="1"/>
      <c r="B91" s="139"/>
      <c r="C91" s="139"/>
      <c r="D91" s="139"/>
      <c r="E91" s="138"/>
      <c r="F91" s="138"/>
    </row>
    <row r="92" spans="1:6" ht="15">
      <c r="A92" s="1"/>
      <c r="B92" s="139"/>
      <c r="C92" s="139"/>
      <c r="D92" s="139"/>
      <c r="E92" s="138"/>
      <c r="F92" s="138"/>
    </row>
    <row r="93" spans="1:6" ht="15">
      <c r="A93" s="1"/>
      <c r="B93" s="139"/>
      <c r="C93" s="139"/>
      <c r="D93" s="139"/>
      <c r="E93" s="138"/>
      <c r="F93" s="138"/>
    </row>
    <row r="94" spans="1:6" ht="15">
      <c r="A94" s="1"/>
      <c r="B94" s="139"/>
      <c r="C94" s="139"/>
      <c r="D94" s="139"/>
      <c r="E94" s="138"/>
      <c r="F94" s="138"/>
    </row>
    <row r="95" spans="1:6" ht="15">
      <c r="A95" s="1"/>
      <c r="B95" s="139"/>
      <c r="C95" s="139"/>
      <c r="D95" s="139"/>
      <c r="E95" s="138"/>
      <c r="F95" s="138"/>
    </row>
    <row r="96" spans="1:6" ht="15">
      <c r="A96" s="1"/>
      <c r="B96" s="139"/>
      <c r="C96" s="139"/>
      <c r="D96" s="139"/>
      <c r="E96" s="138"/>
      <c r="F96" s="138"/>
    </row>
    <row r="97" spans="1:6" ht="15">
      <c r="A97" s="1"/>
      <c r="B97" s="139"/>
      <c r="C97" s="139"/>
      <c r="D97" s="139"/>
      <c r="E97" s="138"/>
      <c r="F97" s="138"/>
    </row>
    <row r="98" spans="1:6" ht="15">
      <c r="A98" s="1"/>
      <c r="B98" s="139"/>
      <c r="C98" s="139"/>
      <c r="D98" s="139"/>
      <c r="E98" s="138"/>
      <c r="F98" s="138"/>
    </row>
    <row r="99" spans="1:6" ht="15">
      <c r="A99" s="1"/>
      <c r="B99" s="139"/>
      <c r="C99" s="139"/>
      <c r="D99" s="139"/>
      <c r="E99" s="138"/>
      <c r="F99" s="138"/>
    </row>
    <row r="100" spans="1:6" ht="15">
      <c r="A100" s="1"/>
      <c r="B100" s="139"/>
      <c r="C100" s="139"/>
      <c r="D100" s="139"/>
      <c r="E100" s="138"/>
      <c r="F100" s="138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11"/>
      <c r="C1" s="236" t="s">
        <v>25</v>
      </c>
      <c r="D1" s="237"/>
      <c r="E1" s="237"/>
      <c r="F1" s="237"/>
      <c r="G1" s="237"/>
      <c r="H1" s="238"/>
      <c r="I1" s="151" t="s">
        <v>22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1"/>
      <c r="B2" s="11"/>
      <c r="C2" s="236" t="s">
        <v>26</v>
      </c>
      <c r="D2" s="237"/>
      <c r="E2" s="237"/>
      <c r="F2" s="237"/>
      <c r="G2" s="237"/>
      <c r="H2" s="238"/>
      <c r="I2" s="151" t="s">
        <v>20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11"/>
      <c r="C3" s="236" t="s">
        <v>27</v>
      </c>
      <c r="D3" s="237"/>
      <c r="E3" s="237"/>
      <c r="F3" s="237"/>
      <c r="G3" s="237"/>
      <c r="H3" s="238"/>
      <c r="I3" s="151" t="s">
        <v>99</v>
      </c>
      <c r="J3" s="11"/>
      <c r="K3" s="3"/>
      <c r="L3" s="3"/>
      <c r="M3" s="3"/>
      <c r="N3" s="3"/>
      <c r="O3" s="3"/>
      <c r="P3" s="5" t="s">
        <v>24</v>
      </c>
      <c r="Q3" s="1"/>
      <c r="R3" s="1"/>
      <c r="S3" s="3"/>
      <c r="V3" s="3"/>
    </row>
    <row r="4" spans="1:22" ht="15">
      <c r="A4" s="3"/>
      <c r="B4" s="3"/>
      <c r="C4" s="5" t="s">
        <v>100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3"/>
      <c r="C5" s="152" t="s">
        <v>19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3"/>
      <c r="B7" s="13"/>
      <c r="C7" s="14" t="s">
        <v>69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>
      <c r="A8" s="154" t="s">
        <v>89</v>
      </c>
      <c r="B8" s="154" t="s">
        <v>90</v>
      </c>
      <c r="C8" s="154" t="s">
        <v>91</v>
      </c>
      <c r="D8" s="154" t="s">
        <v>92</v>
      </c>
      <c r="E8" s="154" t="s">
        <v>93</v>
      </c>
      <c r="F8" s="154" t="s">
        <v>94</v>
      </c>
      <c r="G8" s="154" t="s">
        <v>59</v>
      </c>
      <c r="H8" s="154" t="s">
        <v>60</v>
      </c>
      <c r="I8" s="154" t="s">
        <v>95</v>
      </c>
      <c r="J8" s="154"/>
      <c r="K8" s="154"/>
      <c r="L8" s="154"/>
      <c r="M8" s="154"/>
      <c r="N8" s="154"/>
      <c r="O8" s="154"/>
      <c r="P8" s="154" t="s">
        <v>96</v>
      </c>
      <c r="Q8" s="149"/>
      <c r="R8" s="149"/>
      <c r="S8" s="154" t="s">
        <v>97</v>
      </c>
      <c r="T8" s="150"/>
      <c r="U8" s="150"/>
      <c r="V8" s="154" t="s">
        <v>98</v>
      </c>
      <c r="W8" s="148"/>
      <c r="X8" s="148"/>
      <c r="Y8" s="148"/>
      <c r="Z8" s="148"/>
    </row>
    <row r="9" spans="1:26" ht="15">
      <c r="A9" s="140"/>
      <c r="B9" s="140"/>
      <c r="C9" s="155"/>
      <c r="D9" s="143" t="s">
        <v>70</v>
      </c>
      <c r="E9" s="140"/>
      <c r="F9" s="156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4"/>
      <c r="R9" s="144"/>
      <c r="S9" s="140"/>
      <c r="T9" s="142"/>
      <c r="U9" s="142"/>
      <c r="V9" s="140"/>
      <c r="W9" s="142"/>
      <c r="X9" s="142"/>
      <c r="Y9" s="142"/>
      <c r="Z9" s="142"/>
    </row>
    <row r="10" spans="1:26" ht="15">
      <c r="A10" s="144"/>
      <c r="B10" s="144"/>
      <c r="C10" s="158">
        <v>3</v>
      </c>
      <c r="D10" s="158" t="s">
        <v>71</v>
      </c>
      <c r="E10" s="144"/>
      <c r="F10" s="157"/>
      <c r="G10" s="145"/>
      <c r="H10" s="145"/>
      <c r="I10" s="145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2"/>
      <c r="U10" s="142"/>
      <c r="V10" s="144"/>
      <c r="W10" s="142"/>
      <c r="X10" s="142"/>
      <c r="Y10" s="142"/>
      <c r="Z10" s="142"/>
    </row>
    <row r="11" spans="1:26" ht="24.75" customHeight="1">
      <c r="A11" s="167">
        <v>1</v>
      </c>
      <c r="B11" s="162" t="s">
        <v>101</v>
      </c>
      <c r="C11" s="168" t="s">
        <v>102</v>
      </c>
      <c r="D11" s="162" t="s">
        <v>103</v>
      </c>
      <c r="E11" s="162" t="s">
        <v>104</v>
      </c>
      <c r="F11" s="163">
        <v>3.5875</v>
      </c>
      <c r="G11" s="164">
        <v>0</v>
      </c>
      <c r="H11" s="164">
        <v>0</v>
      </c>
      <c r="I11" s="164">
        <f>ROUND(F11*(G11+H11),2)</f>
        <v>0</v>
      </c>
      <c r="J11" s="162">
        <f>ROUND(F11*(N11),2)</f>
        <v>0</v>
      </c>
      <c r="K11" s="165">
        <f>ROUND(F11*(O11),2)</f>
        <v>0</v>
      </c>
      <c r="L11" s="165">
        <f>ROUND(F11*(G11),2)</f>
        <v>0</v>
      </c>
      <c r="M11" s="165">
        <f>ROUND(F11*(H11),2)</f>
        <v>0</v>
      </c>
      <c r="N11" s="165">
        <v>0</v>
      </c>
      <c r="O11" s="165"/>
      <c r="P11" s="172">
        <v>0.08495</v>
      </c>
      <c r="Q11" s="173"/>
      <c r="R11" s="173">
        <v>0.08495</v>
      </c>
      <c r="S11" s="171">
        <f>ROUND(F11*(P11),3)</f>
        <v>0.305</v>
      </c>
      <c r="T11" s="166"/>
      <c r="U11" s="166"/>
      <c r="V11" s="172"/>
      <c r="Z11">
        <v>0</v>
      </c>
    </row>
    <row r="12" spans="1:22" ht="12" customHeight="1">
      <c r="A12" s="159"/>
      <c r="B12" s="159"/>
      <c r="C12" s="169"/>
      <c r="D12" s="169" t="s">
        <v>105</v>
      </c>
      <c r="E12" s="159"/>
      <c r="F12" s="160"/>
      <c r="G12" s="161"/>
      <c r="H12" s="161"/>
      <c r="I12" s="161"/>
      <c r="J12" s="159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2" ht="15">
      <c r="A13" s="159"/>
      <c r="B13" s="159"/>
      <c r="C13" s="159"/>
      <c r="D13" s="170" t="s">
        <v>106</v>
      </c>
      <c r="E13" s="159"/>
      <c r="F13" s="160">
        <v>3.15</v>
      </c>
      <c r="G13" s="161"/>
      <c r="H13" s="161"/>
      <c r="I13" s="161"/>
      <c r="J13" s="159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2" ht="12" customHeight="1">
      <c r="A14" s="159"/>
      <c r="B14" s="159"/>
      <c r="C14" s="169"/>
      <c r="D14" s="169" t="s">
        <v>107</v>
      </c>
      <c r="E14" s="159"/>
      <c r="F14" s="160"/>
      <c r="G14" s="161"/>
      <c r="H14" s="161"/>
      <c r="I14" s="161"/>
      <c r="J14" s="159"/>
      <c r="K14" s="1"/>
      <c r="L14" s="1"/>
      <c r="M14" s="1"/>
      <c r="N14" s="1"/>
      <c r="O14" s="1"/>
      <c r="P14" s="1"/>
      <c r="Q14" s="1"/>
      <c r="R14" s="1"/>
      <c r="S14" s="1"/>
      <c r="V14" s="1"/>
    </row>
    <row r="15" spans="1:22" ht="15">
      <c r="A15" s="159"/>
      <c r="B15" s="159"/>
      <c r="C15" s="159"/>
      <c r="D15" s="170" t="s">
        <v>108</v>
      </c>
      <c r="E15" s="159"/>
      <c r="F15" s="160">
        <v>0.4375</v>
      </c>
      <c r="G15" s="161"/>
      <c r="H15" s="161"/>
      <c r="I15" s="161"/>
      <c r="J15" s="159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6" ht="15">
      <c r="A16" s="144"/>
      <c r="B16" s="144"/>
      <c r="C16" s="158">
        <v>3</v>
      </c>
      <c r="D16" s="158" t="s">
        <v>71</v>
      </c>
      <c r="E16" s="144"/>
      <c r="F16" s="157"/>
      <c r="G16" s="146">
        <f>ROUND((SUM(L10:L15))/1,2)</f>
        <v>0</v>
      </c>
      <c r="H16" s="146">
        <f>ROUND((SUM(M10:M15))/1,2)</f>
        <v>0</v>
      </c>
      <c r="I16" s="146">
        <f>ROUND((SUM(I10:I15))/1,2)</f>
        <v>0</v>
      </c>
      <c r="J16" s="144"/>
      <c r="K16" s="144"/>
      <c r="L16" s="144">
        <f>ROUND((SUM(L10:L15))/1,2)</f>
        <v>0</v>
      </c>
      <c r="M16" s="144">
        <f>ROUND((SUM(M10:M15))/1,2)</f>
        <v>0</v>
      </c>
      <c r="N16" s="144"/>
      <c r="O16" s="144"/>
      <c r="P16" s="174"/>
      <c r="Q16" s="144"/>
      <c r="R16" s="144"/>
      <c r="S16" s="174">
        <f>ROUND((SUM(S10:S15))/1,2)</f>
        <v>0.31</v>
      </c>
      <c r="T16" s="142"/>
      <c r="U16" s="142"/>
      <c r="V16" s="2">
        <f>ROUND((SUM(V10:V15))/1,2)</f>
        <v>0</v>
      </c>
      <c r="W16" s="142"/>
      <c r="X16" s="142"/>
      <c r="Y16" s="142"/>
      <c r="Z16" s="142"/>
    </row>
    <row r="17" spans="1:22" ht="15">
      <c r="A17" s="1"/>
      <c r="B17" s="1"/>
      <c r="C17" s="1"/>
      <c r="D17" s="1"/>
      <c r="E17" s="1"/>
      <c r="F17" s="153"/>
      <c r="G17" s="139"/>
      <c r="H17" s="139"/>
      <c r="I17" s="139"/>
      <c r="J17" s="1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6" ht="15">
      <c r="A18" s="144"/>
      <c r="B18" s="144"/>
      <c r="C18" s="158">
        <v>6</v>
      </c>
      <c r="D18" s="158" t="s">
        <v>72</v>
      </c>
      <c r="E18" s="144"/>
      <c r="F18" s="157"/>
      <c r="G18" s="145"/>
      <c r="H18" s="145"/>
      <c r="I18" s="145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2"/>
      <c r="U18" s="142"/>
      <c r="V18" s="144"/>
      <c r="W18" s="142"/>
      <c r="X18" s="142"/>
      <c r="Y18" s="142"/>
      <c r="Z18" s="142"/>
    </row>
    <row r="19" spans="1:26" ht="24.75" customHeight="1">
      <c r="A19" s="167">
        <v>2</v>
      </c>
      <c r="B19" s="162" t="s">
        <v>101</v>
      </c>
      <c r="C19" s="168" t="s">
        <v>109</v>
      </c>
      <c r="D19" s="162" t="s">
        <v>110</v>
      </c>
      <c r="E19" s="162" t="s">
        <v>104</v>
      </c>
      <c r="F19" s="163">
        <v>137.302</v>
      </c>
      <c r="G19" s="164">
        <v>0</v>
      </c>
      <c r="H19" s="164">
        <v>0</v>
      </c>
      <c r="I19" s="164">
        <f>ROUND(F19*(G19+H19),2)</f>
        <v>0</v>
      </c>
      <c r="J19" s="162">
        <f>ROUND(F19*(N19),2)</f>
        <v>0</v>
      </c>
      <c r="K19" s="165">
        <f>ROUND(F19*(O19),2)</f>
        <v>0</v>
      </c>
      <c r="L19" s="165">
        <f>ROUND(F19*(G19),2)</f>
        <v>0</v>
      </c>
      <c r="M19" s="165">
        <f>ROUND(F19*(H19),2)</f>
        <v>0</v>
      </c>
      <c r="N19" s="165">
        <v>0</v>
      </c>
      <c r="O19" s="165"/>
      <c r="P19" s="172">
        <v>0.00735</v>
      </c>
      <c r="Q19" s="173"/>
      <c r="R19" s="173">
        <v>0.00735</v>
      </c>
      <c r="S19" s="171">
        <f>ROUND(F19*(P19),3)</f>
        <v>1.009</v>
      </c>
      <c r="T19" s="166"/>
      <c r="U19" s="166"/>
      <c r="V19" s="172"/>
      <c r="Z19">
        <v>0</v>
      </c>
    </row>
    <row r="20" spans="1:22" ht="12" customHeight="1">
      <c r="A20" s="159"/>
      <c r="B20" s="159"/>
      <c r="C20" s="169"/>
      <c r="D20" s="169" t="s">
        <v>111</v>
      </c>
      <c r="E20" s="159"/>
      <c r="F20" s="160"/>
      <c r="G20" s="161"/>
      <c r="H20" s="161"/>
      <c r="I20" s="161"/>
      <c r="J20" s="159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2" ht="15">
      <c r="A21" s="159"/>
      <c r="B21" s="159"/>
      <c r="C21" s="159"/>
      <c r="D21" s="170" t="s">
        <v>112</v>
      </c>
      <c r="E21" s="159"/>
      <c r="F21" s="160">
        <v>120.946</v>
      </c>
      <c r="G21" s="161"/>
      <c r="H21" s="161"/>
      <c r="I21" s="161"/>
      <c r="J21" s="159"/>
      <c r="K21" s="1"/>
      <c r="L21" s="1"/>
      <c r="M21" s="1"/>
      <c r="N21" s="1"/>
      <c r="O21" s="1"/>
      <c r="P21" s="1"/>
      <c r="Q21" s="1"/>
      <c r="R21" s="1"/>
      <c r="S21" s="1"/>
      <c r="V21" s="1"/>
    </row>
    <row r="22" spans="1:22" ht="12" customHeight="1">
      <c r="A22" s="159"/>
      <c r="B22" s="159"/>
      <c r="C22" s="169"/>
      <c r="D22" s="169" t="s">
        <v>107</v>
      </c>
      <c r="E22" s="159"/>
      <c r="F22" s="160"/>
      <c r="G22" s="161"/>
      <c r="H22" s="161"/>
      <c r="I22" s="161"/>
      <c r="J22" s="159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2" ht="15">
      <c r="A23" s="159"/>
      <c r="B23" s="159"/>
      <c r="C23" s="159"/>
      <c r="D23" s="170" t="s">
        <v>113</v>
      </c>
      <c r="E23" s="159"/>
      <c r="F23" s="160">
        <v>16.356</v>
      </c>
      <c r="G23" s="161"/>
      <c r="H23" s="161"/>
      <c r="I23" s="161"/>
      <c r="J23" s="159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ht="24.75" customHeight="1">
      <c r="A24" s="167">
        <v>3</v>
      </c>
      <c r="B24" s="162" t="s">
        <v>101</v>
      </c>
      <c r="C24" s="168" t="s">
        <v>114</v>
      </c>
      <c r="D24" s="162" t="s">
        <v>115</v>
      </c>
      <c r="E24" s="162" t="s">
        <v>116</v>
      </c>
      <c r="F24" s="163">
        <v>137.302</v>
      </c>
      <c r="G24" s="164">
        <v>0</v>
      </c>
      <c r="H24" s="164">
        <v>0</v>
      </c>
      <c r="I24" s="164">
        <f>ROUND(F24*(G24+H24),2)</f>
        <v>0</v>
      </c>
      <c r="J24" s="162">
        <f>ROUND(F24*(N24),2)</f>
        <v>0</v>
      </c>
      <c r="K24" s="165">
        <f>ROUND(F24*(O24),2)</f>
        <v>0</v>
      </c>
      <c r="L24" s="165">
        <f>ROUND(F24*(G24),2)</f>
        <v>0</v>
      </c>
      <c r="M24" s="165">
        <f>ROUND(F24*(H24),2)</f>
        <v>0</v>
      </c>
      <c r="N24" s="165">
        <v>0</v>
      </c>
      <c r="O24" s="165"/>
      <c r="P24" s="172">
        <v>0.016</v>
      </c>
      <c r="Q24" s="173"/>
      <c r="R24" s="173">
        <v>0.016</v>
      </c>
      <c r="S24" s="171">
        <f>ROUND(F24*(P24),3)</f>
        <v>2.197</v>
      </c>
      <c r="T24" s="166"/>
      <c r="U24" s="166"/>
      <c r="V24" s="172"/>
      <c r="Z24">
        <v>0</v>
      </c>
    </row>
    <row r="25" spans="1:22" ht="12" customHeight="1">
      <c r="A25" s="159"/>
      <c r="B25" s="159"/>
      <c r="C25" s="169"/>
      <c r="D25" s="169" t="s">
        <v>117</v>
      </c>
      <c r="E25" s="159"/>
      <c r="F25" s="160"/>
      <c r="G25" s="161"/>
      <c r="H25" s="161"/>
      <c r="I25" s="161"/>
      <c r="J25" s="159"/>
      <c r="K25" s="1"/>
      <c r="L25" s="1"/>
      <c r="M25" s="1"/>
      <c r="N25" s="1"/>
      <c r="O25" s="1"/>
      <c r="P25" s="1"/>
      <c r="Q25" s="1"/>
      <c r="R25" s="1"/>
      <c r="S25" s="1"/>
      <c r="V25" s="1"/>
    </row>
    <row r="26" spans="1:22" ht="15">
      <c r="A26" s="159"/>
      <c r="B26" s="159"/>
      <c r="C26" s="159"/>
      <c r="D26" s="170" t="s">
        <v>118</v>
      </c>
      <c r="E26" s="159"/>
      <c r="F26" s="160">
        <v>137.302</v>
      </c>
      <c r="G26" s="161"/>
      <c r="H26" s="161"/>
      <c r="I26" s="161"/>
      <c r="J26" s="159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ht="24.75" customHeight="1">
      <c r="A27" s="167">
        <v>4</v>
      </c>
      <c r="B27" s="162" t="s">
        <v>101</v>
      </c>
      <c r="C27" s="168" t="s">
        <v>119</v>
      </c>
      <c r="D27" s="162" t="s">
        <v>120</v>
      </c>
      <c r="E27" s="162" t="s">
        <v>116</v>
      </c>
      <c r="F27" s="163">
        <v>11.379999999999995</v>
      </c>
      <c r="G27" s="164">
        <v>0</v>
      </c>
      <c r="H27" s="164">
        <v>0</v>
      </c>
      <c r="I27" s="164">
        <f>ROUND(F27*(G27+H27),2)</f>
        <v>0</v>
      </c>
      <c r="J27" s="162">
        <f>ROUND(F27*(N27),2)</f>
        <v>0</v>
      </c>
      <c r="K27" s="165">
        <f>ROUND(F27*(O27),2)</f>
        <v>0</v>
      </c>
      <c r="L27" s="165">
        <f>ROUND(F27*(G27),2)</f>
        <v>0</v>
      </c>
      <c r="M27" s="165">
        <f>ROUND(F27*(H27),2)</f>
        <v>0</v>
      </c>
      <c r="N27" s="165">
        <v>0</v>
      </c>
      <c r="O27" s="165"/>
      <c r="P27" s="172">
        <v>0.006</v>
      </c>
      <c r="Q27" s="173"/>
      <c r="R27" s="173">
        <v>0.006</v>
      </c>
      <c r="S27" s="171">
        <f>ROUND(F27*(P27),3)</f>
        <v>0.068</v>
      </c>
      <c r="T27" s="166"/>
      <c r="U27" s="166"/>
      <c r="V27" s="172"/>
      <c r="Z27">
        <v>0</v>
      </c>
    </row>
    <row r="28" spans="1:22" ht="12" customHeight="1">
      <c r="A28" s="159"/>
      <c r="B28" s="159"/>
      <c r="C28" s="169"/>
      <c r="D28" s="169" t="s">
        <v>121</v>
      </c>
      <c r="E28" s="159"/>
      <c r="F28" s="160"/>
      <c r="G28" s="161"/>
      <c r="H28" s="161"/>
      <c r="I28" s="161"/>
      <c r="J28" s="159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2" ht="15">
      <c r="A29" s="159"/>
      <c r="B29" s="159"/>
      <c r="C29" s="159"/>
      <c r="D29" s="170" t="s">
        <v>118</v>
      </c>
      <c r="E29" s="159"/>
      <c r="F29" s="160">
        <v>137.302</v>
      </c>
      <c r="G29" s="161"/>
      <c r="H29" s="161"/>
      <c r="I29" s="161"/>
      <c r="J29" s="159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2" ht="12" customHeight="1">
      <c r="A30" s="159"/>
      <c r="B30" s="159"/>
      <c r="C30" s="169"/>
      <c r="D30" s="169" t="s">
        <v>122</v>
      </c>
      <c r="E30" s="159"/>
      <c r="F30" s="160"/>
      <c r="G30" s="161"/>
      <c r="H30" s="161"/>
      <c r="I30" s="161"/>
      <c r="J30" s="159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2" ht="15">
      <c r="A31" s="159"/>
      <c r="B31" s="159"/>
      <c r="C31" s="159"/>
      <c r="D31" s="175" t="s">
        <v>123</v>
      </c>
      <c r="E31" s="159"/>
      <c r="F31" s="160">
        <v>-125.922</v>
      </c>
      <c r="G31" s="161"/>
      <c r="H31" s="161"/>
      <c r="I31" s="161"/>
      <c r="J31" s="159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ht="24.75" customHeight="1">
      <c r="A32" s="167">
        <v>5</v>
      </c>
      <c r="B32" s="162" t="s">
        <v>101</v>
      </c>
      <c r="C32" s="168" t="s">
        <v>124</v>
      </c>
      <c r="D32" s="162" t="s">
        <v>125</v>
      </c>
      <c r="E32" s="162" t="s">
        <v>104</v>
      </c>
      <c r="F32" s="163">
        <v>137.302</v>
      </c>
      <c r="G32" s="164">
        <v>0</v>
      </c>
      <c r="H32" s="164">
        <v>0</v>
      </c>
      <c r="I32" s="164">
        <f>ROUND(F32*(G32+H32),2)</f>
        <v>0</v>
      </c>
      <c r="J32" s="162">
        <f>ROUND(F32*(N32),2)</f>
        <v>0</v>
      </c>
      <c r="K32" s="165">
        <f>ROUND(F32*(O32),2)</f>
        <v>0</v>
      </c>
      <c r="L32" s="165">
        <f>ROUND(F32*(G32),2)</f>
        <v>0</v>
      </c>
      <c r="M32" s="165">
        <f>ROUND(F32*(H32),2)</f>
        <v>0</v>
      </c>
      <c r="N32" s="165">
        <v>0</v>
      </c>
      <c r="O32" s="165"/>
      <c r="P32" s="172">
        <v>0.00288</v>
      </c>
      <c r="Q32" s="173"/>
      <c r="R32" s="173">
        <v>0.00288</v>
      </c>
      <c r="S32" s="171">
        <f>ROUND(F32*(P32),3)</f>
        <v>0.395</v>
      </c>
      <c r="T32" s="166"/>
      <c r="U32" s="166"/>
      <c r="V32" s="172"/>
      <c r="Z32">
        <v>0</v>
      </c>
    </row>
    <row r="33" spans="1:22" ht="12" customHeight="1">
      <c r="A33" s="159"/>
      <c r="B33" s="159"/>
      <c r="C33" s="169"/>
      <c r="D33" s="169" t="s">
        <v>126</v>
      </c>
      <c r="E33" s="159"/>
      <c r="F33" s="160"/>
      <c r="G33" s="161"/>
      <c r="H33" s="161"/>
      <c r="I33" s="161"/>
      <c r="J33" s="159"/>
      <c r="K33" s="1"/>
      <c r="L33" s="1"/>
      <c r="M33" s="1"/>
      <c r="N33" s="1"/>
      <c r="O33" s="1"/>
      <c r="P33" s="1"/>
      <c r="Q33" s="1"/>
      <c r="R33" s="1"/>
      <c r="S33" s="1"/>
      <c r="V33" s="1"/>
    </row>
    <row r="34" spans="1:22" ht="15">
      <c r="A34" s="159"/>
      <c r="B34" s="159"/>
      <c r="C34" s="159"/>
      <c r="D34" s="170" t="s">
        <v>127</v>
      </c>
      <c r="E34" s="159"/>
      <c r="F34" s="160">
        <v>120.946</v>
      </c>
      <c r="G34" s="161"/>
      <c r="H34" s="161"/>
      <c r="I34" s="161"/>
      <c r="J34" s="159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2" ht="12" customHeight="1">
      <c r="A35" s="159"/>
      <c r="B35" s="159"/>
      <c r="C35" s="169"/>
      <c r="D35" s="169" t="s">
        <v>107</v>
      </c>
      <c r="E35" s="159"/>
      <c r="F35" s="160"/>
      <c r="G35" s="161"/>
      <c r="H35" s="161"/>
      <c r="I35" s="161"/>
      <c r="J35" s="159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2" ht="15">
      <c r="A36" s="159"/>
      <c r="B36" s="159"/>
      <c r="C36" s="159"/>
      <c r="D36" s="170" t="s">
        <v>128</v>
      </c>
      <c r="E36" s="159"/>
      <c r="F36" s="160">
        <v>16.356</v>
      </c>
      <c r="G36" s="161"/>
      <c r="H36" s="161"/>
      <c r="I36" s="161"/>
      <c r="J36" s="159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6" ht="24.75" customHeight="1">
      <c r="A37" s="167">
        <v>6</v>
      </c>
      <c r="B37" s="162" t="s">
        <v>101</v>
      </c>
      <c r="C37" s="168" t="s">
        <v>129</v>
      </c>
      <c r="D37" s="162" t="s">
        <v>130</v>
      </c>
      <c r="E37" s="162" t="s">
        <v>131</v>
      </c>
      <c r="F37" s="163">
        <v>1.0196875</v>
      </c>
      <c r="G37" s="164">
        <v>0</v>
      </c>
      <c r="H37" s="164">
        <v>0</v>
      </c>
      <c r="I37" s="164">
        <f>ROUND(F37*(G37+H37),2)</f>
        <v>0</v>
      </c>
      <c r="J37" s="162">
        <f>ROUND(F37*(N37),2)</f>
        <v>0</v>
      </c>
      <c r="K37" s="165">
        <f>ROUND(F37*(O37),2)</f>
        <v>0</v>
      </c>
      <c r="L37" s="165">
        <f>ROUND(F37*(G37),2)</f>
        <v>0</v>
      </c>
      <c r="M37" s="165">
        <f>ROUND(F37*(H37),2)</f>
        <v>0</v>
      </c>
      <c r="N37" s="165">
        <v>0</v>
      </c>
      <c r="O37" s="165"/>
      <c r="P37" s="172">
        <v>2.23957</v>
      </c>
      <c r="Q37" s="173"/>
      <c r="R37" s="173">
        <v>2.23957</v>
      </c>
      <c r="S37" s="171">
        <f>ROUND(F37*(P37),3)</f>
        <v>2.284</v>
      </c>
      <c r="T37" s="166"/>
      <c r="U37" s="166"/>
      <c r="V37" s="172"/>
      <c r="Z37">
        <v>0</v>
      </c>
    </row>
    <row r="38" spans="1:22" ht="12" customHeight="1">
      <c r="A38" s="159"/>
      <c r="B38" s="159"/>
      <c r="C38" s="169"/>
      <c r="D38" s="169" t="s">
        <v>111</v>
      </c>
      <c r="E38" s="159"/>
      <c r="F38" s="160"/>
      <c r="G38" s="161"/>
      <c r="H38" s="161"/>
      <c r="I38" s="161"/>
      <c r="J38" s="159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2" ht="15">
      <c r="A39" s="159"/>
      <c r="B39" s="159"/>
      <c r="C39" s="159"/>
      <c r="D39" s="170" t="s">
        <v>132</v>
      </c>
      <c r="E39" s="159"/>
      <c r="F39" s="160">
        <v>0.91</v>
      </c>
      <c r="G39" s="161"/>
      <c r="H39" s="161"/>
      <c r="I39" s="161"/>
      <c r="J39" s="159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2" ht="12" customHeight="1">
      <c r="A40" s="159"/>
      <c r="B40" s="159"/>
      <c r="C40" s="169"/>
      <c r="D40" s="169" t="s">
        <v>107</v>
      </c>
      <c r="E40" s="159"/>
      <c r="F40" s="160"/>
      <c r="G40" s="161"/>
      <c r="H40" s="161"/>
      <c r="I40" s="161"/>
      <c r="J40" s="159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2" ht="15">
      <c r="A41" s="159"/>
      <c r="B41" s="159"/>
      <c r="C41" s="159"/>
      <c r="D41" s="170" t="s">
        <v>133</v>
      </c>
      <c r="E41" s="159"/>
      <c r="F41" s="160">
        <v>0.1096875</v>
      </c>
      <c r="G41" s="161"/>
      <c r="H41" s="161"/>
      <c r="I41" s="161"/>
      <c r="J41" s="159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6" ht="24.75" customHeight="1">
      <c r="A42" s="167">
        <v>7</v>
      </c>
      <c r="B42" s="162" t="s">
        <v>101</v>
      </c>
      <c r="C42" s="168" t="s">
        <v>134</v>
      </c>
      <c r="D42" s="162" t="s">
        <v>135</v>
      </c>
      <c r="E42" s="162" t="s">
        <v>131</v>
      </c>
      <c r="F42" s="163">
        <v>1.02</v>
      </c>
      <c r="G42" s="164">
        <v>0</v>
      </c>
      <c r="H42" s="164">
        <v>0</v>
      </c>
      <c r="I42" s="164">
        <f>ROUND(F42*(G42+H42),2)</f>
        <v>0</v>
      </c>
      <c r="J42" s="162">
        <f>ROUND(F42*(N42),2)</f>
        <v>0</v>
      </c>
      <c r="K42" s="165">
        <f>ROUND(F42*(O42),2)</f>
        <v>0</v>
      </c>
      <c r="L42" s="165">
        <f>ROUND(F42*(G42),2)</f>
        <v>0</v>
      </c>
      <c r="M42" s="165">
        <f>ROUND(F42*(H42),2)</f>
        <v>0</v>
      </c>
      <c r="N42" s="165">
        <v>0</v>
      </c>
      <c r="O42" s="165"/>
      <c r="P42" s="173"/>
      <c r="Q42" s="173"/>
      <c r="R42" s="173"/>
      <c r="S42" s="171">
        <f>ROUND(F42*(P42),3)</f>
        <v>0</v>
      </c>
      <c r="T42" s="166"/>
      <c r="U42" s="166"/>
      <c r="V42" s="172"/>
      <c r="Z42">
        <v>0</v>
      </c>
    </row>
    <row r="43" spans="1:26" ht="34.5" customHeight="1">
      <c r="A43" s="167">
        <v>8</v>
      </c>
      <c r="B43" s="162" t="s">
        <v>101</v>
      </c>
      <c r="C43" s="168" t="s">
        <v>136</v>
      </c>
      <c r="D43" s="162" t="s">
        <v>137</v>
      </c>
      <c r="E43" s="162" t="s">
        <v>104</v>
      </c>
      <c r="F43" s="163">
        <v>6.45</v>
      </c>
      <c r="G43" s="164">
        <v>0</v>
      </c>
      <c r="H43" s="164">
        <v>0</v>
      </c>
      <c r="I43" s="164">
        <f>ROUND(F43*(G43+H43),2)</f>
        <v>0</v>
      </c>
      <c r="J43" s="162">
        <f>ROUND(F43*(N43),2)</f>
        <v>0</v>
      </c>
      <c r="K43" s="165">
        <f>ROUND(F43*(O43),2)</f>
        <v>0</v>
      </c>
      <c r="L43" s="165">
        <f>ROUND(F43*(G43),2)</f>
        <v>0</v>
      </c>
      <c r="M43" s="165">
        <f>ROUND(F43*(H43),2)</f>
        <v>0</v>
      </c>
      <c r="N43" s="165">
        <v>0</v>
      </c>
      <c r="O43" s="165"/>
      <c r="P43" s="172">
        <v>0.00158</v>
      </c>
      <c r="Q43" s="173"/>
      <c r="R43" s="173">
        <v>0.00158</v>
      </c>
      <c r="S43" s="171">
        <f>ROUND(F43*(P43),3)</f>
        <v>0.01</v>
      </c>
      <c r="T43" s="166"/>
      <c r="U43" s="166"/>
      <c r="V43" s="172"/>
      <c r="Z43">
        <v>0</v>
      </c>
    </row>
    <row r="44" spans="1:22" ht="12" customHeight="1">
      <c r="A44" s="159"/>
      <c r="B44" s="159"/>
      <c r="C44" s="169"/>
      <c r="D44" s="169" t="s">
        <v>111</v>
      </c>
      <c r="E44" s="159"/>
      <c r="F44" s="160"/>
      <c r="G44" s="161"/>
      <c r="H44" s="161"/>
      <c r="I44" s="161"/>
      <c r="J44" s="159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2" ht="15">
      <c r="A45" s="159"/>
      <c r="B45" s="159"/>
      <c r="C45" s="159"/>
      <c r="D45" s="170" t="s">
        <v>138</v>
      </c>
      <c r="E45" s="159"/>
      <c r="F45" s="160">
        <v>5.6</v>
      </c>
      <c r="G45" s="161"/>
      <c r="H45" s="161"/>
      <c r="I45" s="161"/>
      <c r="J45" s="159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2" ht="12" customHeight="1">
      <c r="A46" s="159"/>
      <c r="B46" s="159"/>
      <c r="C46" s="169"/>
      <c r="D46" s="169" t="s">
        <v>107</v>
      </c>
      <c r="E46" s="159"/>
      <c r="F46" s="160"/>
      <c r="G46" s="161"/>
      <c r="H46" s="161"/>
      <c r="I46" s="161"/>
      <c r="J46" s="159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2" ht="15">
      <c r="A47" s="159"/>
      <c r="B47" s="159"/>
      <c r="C47" s="159"/>
      <c r="D47" s="170" t="s">
        <v>139</v>
      </c>
      <c r="E47" s="159"/>
      <c r="F47" s="160">
        <v>0.85</v>
      </c>
      <c r="G47" s="161"/>
      <c r="H47" s="161"/>
      <c r="I47" s="161"/>
      <c r="J47" s="159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6" ht="24.75" customHeight="1">
      <c r="A48" s="167">
        <v>9</v>
      </c>
      <c r="B48" s="162" t="s">
        <v>140</v>
      </c>
      <c r="C48" s="168" t="s">
        <v>141</v>
      </c>
      <c r="D48" s="162" t="s">
        <v>142</v>
      </c>
      <c r="E48" s="162" t="s">
        <v>104</v>
      </c>
      <c r="F48" s="163">
        <v>137.302</v>
      </c>
      <c r="G48" s="164">
        <v>0</v>
      </c>
      <c r="H48" s="164">
        <v>0</v>
      </c>
      <c r="I48" s="164">
        <f>ROUND(F48*(G48+H48),2)</f>
        <v>0</v>
      </c>
      <c r="J48" s="162">
        <f>ROUND(F48*(N48),2)</f>
        <v>0</v>
      </c>
      <c r="K48" s="165">
        <f>ROUND(F48*(O48),2)</f>
        <v>0</v>
      </c>
      <c r="L48" s="165">
        <f>ROUND(F48*(G48),2)</f>
        <v>0</v>
      </c>
      <c r="M48" s="165">
        <f>ROUND(F48*(H48),2)</f>
        <v>0</v>
      </c>
      <c r="N48" s="165">
        <v>0</v>
      </c>
      <c r="O48" s="165"/>
      <c r="P48" s="173"/>
      <c r="Q48" s="173"/>
      <c r="R48" s="173"/>
      <c r="S48" s="171">
        <f>ROUND(F48*(P48),3)</f>
        <v>0</v>
      </c>
      <c r="T48" s="166"/>
      <c r="U48" s="166"/>
      <c r="V48" s="172"/>
      <c r="Z48">
        <v>0</v>
      </c>
    </row>
    <row r="49" spans="1:22" ht="12" customHeight="1">
      <c r="A49" s="159"/>
      <c r="B49" s="159"/>
      <c r="C49" s="169"/>
      <c r="D49" s="169" t="s">
        <v>111</v>
      </c>
      <c r="E49" s="159"/>
      <c r="F49" s="160"/>
      <c r="G49" s="161"/>
      <c r="H49" s="161"/>
      <c r="I49" s="161"/>
      <c r="J49" s="159"/>
      <c r="K49" s="1"/>
      <c r="L49" s="1"/>
      <c r="M49" s="1"/>
      <c r="N49" s="1"/>
      <c r="O49" s="1"/>
      <c r="P49" s="1"/>
      <c r="Q49" s="1"/>
      <c r="R49" s="1"/>
      <c r="S49" s="1"/>
      <c r="V49" s="1"/>
    </row>
    <row r="50" spans="1:22" ht="15">
      <c r="A50" s="159"/>
      <c r="B50" s="159"/>
      <c r="C50" s="159"/>
      <c r="D50" s="170" t="s">
        <v>112</v>
      </c>
      <c r="E50" s="159"/>
      <c r="F50" s="160">
        <v>120.946</v>
      </c>
      <c r="G50" s="161"/>
      <c r="H50" s="161"/>
      <c r="I50" s="161"/>
      <c r="J50" s="159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2" ht="12" customHeight="1">
      <c r="A51" s="159"/>
      <c r="B51" s="159"/>
      <c r="C51" s="169"/>
      <c r="D51" s="169" t="s">
        <v>107</v>
      </c>
      <c r="E51" s="159"/>
      <c r="F51" s="160"/>
      <c r="G51" s="161"/>
      <c r="H51" s="161"/>
      <c r="I51" s="161"/>
      <c r="J51" s="159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2" ht="15">
      <c r="A52" s="159"/>
      <c r="B52" s="159"/>
      <c r="C52" s="159"/>
      <c r="D52" s="170" t="s">
        <v>113</v>
      </c>
      <c r="E52" s="159"/>
      <c r="F52" s="160">
        <v>16.356</v>
      </c>
      <c r="G52" s="161"/>
      <c r="H52" s="161"/>
      <c r="I52" s="161"/>
      <c r="J52" s="159"/>
      <c r="K52" s="1"/>
      <c r="L52" s="1"/>
      <c r="M52" s="1"/>
      <c r="N52" s="1"/>
      <c r="O52" s="1"/>
      <c r="P52" s="1"/>
      <c r="Q52" s="1"/>
      <c r="R52" s="1"/>
      <c r="S52" s="1"/>
      <c r="V52" s="1"/>
    </row>
    <row r="53" spans="1:26" ht="15">
      <c r="A53" s="144"/>
      <c r="B53" s="144"/>
      <c r="C53" s="158">
        <v>6</v>
      </c>
      <c r="D53" s="158" t="s">
        <v>72</v>
      </c>
      <c r="E53" s="144"/>
      <c r="F53" s="157"/>
      <c r="G53" s="146">
        <f>ROUND((SUM(L18:L52))/1,2)</f>
        <v>0</v>
      </c>
      <c r="H53" s="146">
        <f>ROUND((SUM(M18:M52))/1,2)</f>
        <v>0</v>
      </c>
      <c r="I53" s="146">
        <f>ROUND((SUM(I18:I52))/1,2)</f>
        <v>0</v>
      </c>
      <c r="J53" s="144"/>
      <c r="K53" s="144"/>
      <c r="L53" s="144">
        <f>ROUND((SUM(L18:L52))/1,2)</f>
        <v>0</v>
      </c>
      <c r="M53" s="144">
        <f>ROUND((SUM(M18:M52))/1,2)</f>
        <v>0</v>
      </c>
      <c r="N53" s="144"/>
      <c r="O53" s="144"/>
      <c r="P53" s="174"/>
      <c r="Q53" s="144"/>
      <c r="R53" s="144"/>
      <c r="S53" s="174">
        <f>ROUND((SUM(S18:S52))/1,2)</f>
        <v>5.96</v>
      </c>
      <c r="T53" s="142"/>
      <c r="U53" s="142"/>
      <c r="V53" s="2">
        <f>ROUND((SUM(V18:V52))/1,2)</f>
        <v>0</v>
      </c>
      <c r="W53" s="142"/>
      <c r="X53" s="142"/>
      <c r="Y53" s="142"/>
      <c r="Z53" s="142"/>
    </row>
    <row r="54" spans="1:22" ht="15">
      <c r="A54" s="1"/>
      <c r="B54" s="1"/>
      <c r="C54" s="1"/>
      <c r="D54" s="1"/>
      <c r="E54" s="1"/>
      <c r="F54" s="153"/>
      <c r="G54" s="139"/>
      <c r="H54" s="139"/>
      <c r="I54" s="139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ht="15">
      <c r="A55" s="144"/>
      <c r="B55" s="144"/>
      <c r="C55" s="158">
        <v>9</v>
      </c>
      <c r="D55" s="158" t="s">
        <v>73</v>
      </c>
      <c r="E55" s="144"/>
      <c r="F55" s="157"/>
      <c r="G55" s="145"/>
      <c r="H55" s="145"/>
      <c r="I55" s="145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2"/>
      <c r="U55" s="142"/>
      <c r="V55" s="144"/>
      <c r="W55" s="142"/>
      <c r="X55" s="142"/>
      <c r="Y55" s="142"/>
      <c r="Z55" s="142"/>
    </row>
    <row r="56" spans="1:26" ht="24.75" customHeight="1">
      <c r="A56" s="167">
        <v>10</v>
      </c>
      <c r="B56" s="162" t="s">
        <v>143</v>
      </c>
      <c r="C56" s="168" t="s">
        <v>144</v>
      </c>
      <c r="D56" s="162" t="s">
        <v>145</v>
      </c>
      <c r="E56" s="162" t="s">
        <v>104</v>
      </c>
      <c r="F56" s="163">
        <v>21.92</v>
      </c>
      <c r="G56" s="164">
        <v>0</v>
      </c>
      <c r="H56" s="164">
        <v>0</v>
      </c>
      <c r="I56" s="164">
        <f>ROUND(F56*(G56+H56),2)</f>
        <v>0</v>
      </c>
      <c r="J56" s="162">
        <f>ROUND(F56*(N56),2)</f>
        <v>0</v>
      </c>
      <c r="K56" s="165">
        <f>ROUND(F56*(O56),2)</f>
        <v>0</v>
      </c>
      <c r="L56" s="165">
        <f>ROUND(F56*(G56),2)</f>
        <v>0</v>
      </c>
      <c r="M56" s="165">
        <f>ROUND(F56*(H56),2)</f>
        <v>0</v>
      </c>
      <c r="N56" s="165">
        <v>0</v>
      </c>
      <c r="O56" s="165"/>
      <c r="P56" s="172">
        <v>0.00153</v>
      </c>
      <c r="Q56" s="173"/>
      <c r="R56" s="173">
        <v>0.00153</v>
      </c>
      <c r="S56" s="171">
        <f>ROUND(F56*(P56),3)</f>
        <v>0.034</v>
      </c>
      <c r="T56" s="166"/>
      <c r="U56" s="166"/>
      <c r="V56" s="172"/>
      <c r="Z56">
        <v>0</v>
      </c>
    </row>
    <row r="57" spans="1:22" ht="12" customHeight="1">
      <c r="A57" s="159"/>
      <c r="B57" s="159"/>
      <c r="C57" s="169"/>
      <c r="D57" s="169" t="s">
        <v>146</v>
      </c>
      <c r="E57" s="159"/>
      <c r="F57" s="160"/>
      <c r="G57" s="161"/>
      <c r="H57" s="161"/>
      <c r="I57" s="161"/>
      <c r="J57" s="159"/>
      <c r="K57" s="1"/>
      <c r="L57" s="1"/>
      <c r="M57" s="1"/>
      <c r="N57" s="1"/>
      <c r="O57" s="1"/>
      <c r="P57" s="1"/>
      <c r="Q57" s="1"/>
      <c r="R57" s="1"/>
      <c r="S57" s="1"/>
      <c r="V57" s="1"/>
    </row>
    <row r="58" spans="1:22" ht="15">
      <c r="A58" s="159"/>
      <c r="B58" s="159"/>
      <c r="C58" s="159"/>
      <c r="D58" s="170" t="s">
        <v>147</v>
      </c>
      <c r="E58" s="159"/>
      <c r="F58" s="160">
        <v>23.135</v>
      </c>
      <c r="G58" s="161"/>
      <c r="H58" s="161"/>
      <c r="I58" s="161"/>
      <c r="J58" s="159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6" ht="24.75" customHeight="1">
      <c r="A59" s="167">
        <v>11</v>
      </c>
      <c r="B59" s="162" t="s">
        <v>148</v>
      </c>
      <c r="C59" s="168" t="s">
        <v>149</v>
      </c>
      <c r="D59" s="162" t="s">
        <v>150</v>
      </c>
      <c r="E59" s="162" t="s">
        <v>104</v>
      </c>
      <c r="F59" s="163">
        <v>4.08</v>
      </c>
      <c r="G59" s="164">
        <v>0</v>
      </c>
      <c r="H59" s="164">
        <v>0</v>
      </c>
      <c r="I59" s="164">
        <f>ROUND(F59*(G59+H59),2)</f>
        <v>0</v>
      </c>
      <c r="J59" s="162">
        <f>ROUND(F59*(N59),2)</f>
        <v>0</v>
      </c>
      <c r="K59" s="165">
        <f>ROUND(F59*(O59),2)</f>
        <v>0</v>
      </c>
      <c r="L59" s="165">
        <f>ROUND(F59*(G59),2)</f>
        <v>0</v>
      </c>
      <c r="M59" s="165">
        <f>ROUND(F59*(H59),2)</f>
        <v>0</v>
      </c>
      <c r="N59" s="165">
        <v>0</v>
      </c>
      <c r="O59" s="165"/>
      <c r="P59" s="173"/>
      <c r="Q59" s="173"/>
      <c r="R59" s="173"/>
      <c r="S59" s="171">
        <f>ROUND(F59*(P59),3)</f>
        <v>0</v>
      </c>
      <c r="T59" s="166"/>
      <c r="U59" s="166"/>
      <c r="V59" s="172">
        <f>ROUND(F59*(X59),3)</f>
        <v>0.8</v>
      </c>
      <c r="X59">
        <v>0.196</v>
      </c>
      <c r="Z59">
        <v>0</v>
      </c>
    </row>
    <row r="60" spans="1:22" ht="12" customHeight="1">
      <c r="A60" s="159"/>
      <c r="B60" s="159"/>
      <c r="C60" s="169"/>
      <c r="D60" s="169" t="s">
        <v>151</v>
      </c>
      <c r="E60" s="159"/>
      <c r="F60" s="160"/>
      <c r="G60" s="161"/>
      <c r="H60" s="161"/>
      <c r="I60" s="161"/>
      <c r="J60" s="159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2" ht="15">
      <c r="A61" s="159"/>
      <c r="B61" s="159"/>
      <c r="C61" s="159"/>
      <c r="D61" s="170" t="s">
        <v>152</v>
      </c>
      <c r="E61" s="159"/>
      <c r="F61" s="160">
        <v>3.57</v>
      </c>
      <c r="G61" s="161"/>
      <c r="H61" s="161"/>
      <c r="I61" s="161"/>
      <c r="J61" s="159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2" ht="12" customHeight="1">
      <c r="A62" s="159"/>
      <c r="B62" s="159"/>
      <c r="C62" s="169"/>
      <c r="D62" s="169" t="s">
        <v>107</v>
      </c>
      <c r="E62" s="159"/>
      <c r="F62" s="160"/>
      <c r="G62" s="161"/>
      <c r="H62" s="161"/>
      <c r="I62" s="161"/>
      <c r="J62" s="159"/>
      <c r="K62" s="1"/>
      <c r="L62" s="1"/>
      <c r="M62" s="1"/>
      <c r="N62" s="1"/>
      <c r="O62" s="1"/>
      <c r="P62" s="1"/>
      <c r="Q62" s="1"/>
      <c r="R62" s="1"/>
      <c r="S62" s="1"/>
      <c r="V62" s="1"/>
    </row>
    <row r="63" spans="1:22" ht="15">
      <c r="A63" s="159"/>
      <c r="B63" s="159"/>
      <c r="C63" s="159"/>
      <c r="D63" s="170" t="s">
        <v>153</v>
      </c>
      <c r="E63" s="159"/>
      <c r="F63" s="160">
        <v>0.51</v>
      </c>
      <c r="G63" s="161"/>
      <c r="H63" s="161"/>
      <c r="I63" s="161"/>
      <c r="J63" s="159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6" ht="24.75" customHeight="1">
      <c r="A64" s="167">
        <v>12</v>
      </c>
      <c r="B64" s="162" t="s">
        <v>148</v>
      </c>
      <c r="C64" s="168" t="s">
        <v>154</v>
      </c>
      <c r="D64" s="162" t="s">
        <v>155</v>
      </c>
      <c r="E64" s="162" t="s">
        <v>104</v>
      </c>
      <c r="F64" s="163">
        <v>16.25</v>
      </c>
      <c r="G64" s="164">
        <v>0</v>
      </c>
      <c r="H64" s="164">
        <v>0</v>
      </c>
      <c r="I64" s="164">
        <f>ROUND(F64*(G64+H64),2)</f>
        <v>0</v>
      </c>
      <c r="J64" s="162">
        <f>ROUND(F64*(N64),2)</f>
        <v>0</v>
      </c>
      <c r="K64" s="165">
        <f>ROUND(F64*(O64),2)</f>
        <v>0</v>
      </c>
      <c r="L64" s="165">
        <f>ROUND(F64*(G64),2)</f>
        <v>0</v>
      </c>
      <c r="M64" s="165">
        <f>ROUND(F64*(H64),2)</f>
        <v>0</v>
      </c>
      <c r="N64" s="165">
        <v>0</v>
      </c>
      <c r="O64" s="165"/>
      <c r="P64" s="173"/>
      <c r="Q64" s="173"/>
      <c r="R64" s="173"/>
      <c r="S64" s="171">
        <f>ROUND(F64*(P64),3)</f>
        <v>0</v>
      </c>
      <c r="T64" s="166"/>
      <c r="U64" s="166"/>
      <c r="V64" s="172">
        <f>ROUND(F64*(X64),3)</f>
        <v>0.325</v>
      </c>
      <c r="X64">
        <v>0.02</v>
      </c>
      <c r="Z64">
        <v>0</v>
      </c>
    </row>
    <row r="65" spans="1:22" ht="12" customHeight="1">
      <c r="A65" s="159"/>
      <c r="B65" s="159"/>
      <c r="C65" s="169"/>
      <c r="D65" s="169" t="s">
        <v>111</v>
      </c>
      <c r="E65" s="159"/>
      <c r="F65" s="160"/>
      <c r="G65" s="161"/>
      <c r="H65" s="161"/>
      <c r="I65" s="161"/>
      <c r="J65" s="159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2" ht="15">
      <c r="A66" s="159"/>
      <c r="B66" s="159"/>
      <c r="C66" s="159"/>
      <c r="D66" s="170" t="s">
        <v>156</v>
      </c>
      <c r="E66" s="159"/>
      <c r="F66" s="160">
        <v>13.44</v>
      </c>
      <c r="G66" s="161"/>
      <c r="H66" s="161"/>
      <c r="I66" s="161"/>
      <c r="J66" s="159"/>
      <c r="K66" s="1"/>
      <c r="L66" s="1"/>
      <c r="M66" s="1"/>
      <c r="N66" s="1"/>
      <c r="O66" s="1"/>
      <c r="P66" s="1"/>
      <c r="Q66" s="1"/>
      <c r="R66" s="1"/>
      <c r="S66" s="1"/>
      <c r="V66" s="1"/>
    </row>
    <row r="67" spans="1:22" ht="12" customHeight="1">
      <c r="A67" s="159"/>
      <c r="B67" s="159"/>
      <c r="C67" s="169"/>
      <c r="D67" s="169" t="s">
        <v>107</v>
      </c>
      <c r="E67" s="159"/>
      <c r="F67" s="160"/>
      <c r="G67" s="161"/>
      <c r="H67" s="161"/>
      <c r="I67" s="161"/>
      <c r="J67" s="159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2" ht="15">
      <c r="A68" s="159"/>
      <c r="B68" s="159"/>
      <c r="C68" s="159"/>
      <c r="D68" s="170" t="s">
        <v>157</v>
      </c>
      <c r="E68" s="159"/>
      <c r="F68" s="160">
        <v>2.81</v>
      </c>
      <c r="G68" s="161"/>
      <c r="H68" s="161"/>
      <c r="I68" s="161"/>
      <c r="J68" s="159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6" ht="24.75" customHeight="1">
      <c r="A69" s="167">
        <v>13</v>
      </c>
      <c r="B69" s="162" t="s">
        <v>148</v>
      </c>
      <c r="C69" s="168" t="s">
        <v>158</v>
      </c>
      <c r="D69" s="162" t="s">
        <v>159</v>
      </c>
      <c r="E69" s="162" t="s">
        <v>104</v>
      </c>
      <c r="F69" s="163">
        <v>125.922</v>
      </c>
      <c r="G69" s="164">
        <v>0</v>
      </c>
      <c r="H69" s="164">
        <v>0</v>
      </c>
      <c r="I69" s="164">
        <f>ROUND(F69*(G69+H69),2)</f>
        <v>0</v>
      </c>
      <c r="J69" s="162">
        <f>ROUND(F69*(N69),2)</f>
        <v>0</v>
      </c>
      <c r="K69" s="165">
        <f>ROUND(F69*(O69),2)</f>
        <v>0</v>
      </c>
      <c r="L69" s="165">
        <f>ROUND(F69*(G69),2)</f>
        <v>0</v>
      </c>
      <c r="M69" s="165">
        <f>ROUND(F69*(H69),2)</f>
        <v>0</v>
      </c>
      <c r="N69" s="165">
        <v>0</v>
      </c>
      <c r="O69" s="165"/>
      <c r="P69" s="173"/>
      <c r="Q69" s="173"/>
      <c r="R69" s="173"/>
      <c r="S69" s="171">
        <f>ROUND(F69*(P69),3)</f>
        <v>0</v>
      </c>
      <c r="T69" s="166"/>
      <c r="U69" s="166"/>
      <c r="V69" s="172">
        <f>ROUND(F69*(X69),3)</f>
        <v>8.563</v>
      </c>
      <c r="X69">
        <v>0.068</v>
      </c>
      <c r="Z69">
        <v>0</v>
      </c>
    </row>
    <row r="70" spans="1:22" ht="12" customHeight="1">
      <c r="A70" s="159"/>
      <c r="B70" s="159"/>
      <c r="C70" s="169"/>
      <c r="D70" s="169" t="s">
        <v>111</v>
      </c>
      <c r="E70" s="159"/>
      <c r="F70" s="160"/>
      <c r="G70" s="161"/>
      <c r="H70" s="161"/>
      <c r="I70" s="161"/>
      <c r="J70" s="159"/>
      <c r="K70" s="1"/>
      <c r="L70" s="1"/>
      <c r="M70" s="1"/>
      <c r="N70" s="1"/>
      <c r="O70" s="1"/>
      <c r="P70" s="1"/>
      <c r="Q70" s="1"/>
      <c r="R70" s="1"/>
      <c r="S70" s="1"/>
      <c r="V70" s="1"/>
    </row>
    <row r="71" spans="1:22" ht="15">
      <c r="A71" s="159"/>
      <c r="B71" s="159"/>
      <c r="C71" s="159"/>
      <c r="D71" s="170" t="s">
        <v>160</v>
      </c>
      <c r="E71" s="159"/>
      <c r="F71" s="160">
        <v>111.006</v>
      </c>
      <c r="G71" s="161"/>
      <c r="H71" s="161"/>
      <c r="I71" s="161"/>
      <c r="J71" s="159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2" ht="12" customHeight="1">
      <c r="A72" s="159"/>
      <c r="B72" s="159"/>
      <c r="C72" s="169"/>
      <c r="D72" s="169" t="s">
        <v>107</v>
      </c>
      <c r="E72" s="159"/>
      <c r="F72" s="160"/>
      <c r="G72" s="161"/>
      <c r="H72" s="161"/>
      <c r="I72" s="161"/>
      <c r="J72" s="159"/>
      <c r="K72" s="1"/>
      <c r="L72" s="1"/>
      <c r="M72" s="1"/>
      <c r="N72" s="1"/>
      <c r="O72" s="1"/>
      <c r="P72" s="1"/>
      <c r="Q72" s="1"/>
      <c r="R72" s="1"/>
      <c r="S72" s="1"/>
      <c r="V72" s="1"/>
    </row>
    <row r="73" spans="1:22" ht="15">
      <c r="A73" s="159"/>
      <c r="B73" s="159"/>
      <c r="C73" s="159"/>
      <c r="D73" s="170" t="s">
        <v>161</v>
      </c>
      <c r="E73" s="159"/>
      <c r="F73" s="160">
        <v>14.916</v>
      </c>
      <c r="G73" s="161"/>
      <c r="H73" s="161"/>
      <c r="I73" s="161"/>
      <c r="J73" s="159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6" ht="24.75" customHeight="1">
      <c r="A74" s="167">
        <v>14</v>
      </c>
      <c r="B74" s="162" t="s">
        <v>148</v>
      </c>
      <c r="C74" s="168" t="s">
        <v>162</v>
      </c>
      <c r="D74" s="162" t="s">
        <v>163</v>
      </c>
      <c r="E74" s="162" t="s">
        <v>164</v>
      </c>
      <c r="F74" s="163">
        <v>10.704489</v>
      </c>
      <c r="G74" s="164">
        <v>0</v>
      </c>
      <c r="H74" s="164">
        <v>0</v>
      </c>
      <c r="I74" s="164">
        <f>ROUND(F74*(G74+H74),2)</f>
        <v>0</v>
      </c>
      <c r="J74" s="162">
        <f>ROUND(F74*(N74),2)</f>
        <v>0</v>
      </c>
      <c r="K74" s="165">
        <f>ROUND(F74*(O74),2)</f>
        <v>0</v>
      </c>
      <c r="L74" s="165">
        <f>ROUND(F74*(G74),2)</f>
        <v>0</v>
      </c>
      <c r="M74" s="165">
        <f>ROUND(F74*(H74),2)</f>
        <v>0</v>
      </c>
      <c r="N74" s="165">
        <v>0</v>
      </c>
      <c r="O74" s="165"/>
      <c r="P74" s="173"/>
      <c r="Q74" s="173"/>
      <c r="R74" s="173"/>
      <c r="S74" s="171">
        <f>ROUND(F74*(P74),3)</f>
        <v>0</v>
      </c>
      <c r="T74" s="166"/>
      <c r="U74" s="166"/>
      <c r="V74" s="172"/>
      <c r="Z74">
        <v>0</v>
      </c>
    </row>
    <row r="75" spans="1:26" ht="24.75" customHeight="1">
      <c r="A75" s="167">
        <v>15</v>
      </c>
      <c r="B75" s="162" t="s">
        <v>148</v>
      </c>
      <c r="C75" s="168" t="s">
        <v>165</v>
      </c>
      <c r="D75" s="162" t="s">
        <v>166</v>
      </c>
      <c r="E75" s="162" t="s">
        <v>164</v>
      </c>
      <c r="F75" s="163">
        <v>32.112</v>
      </c>
      <c r="G75" s="164">
        <v>0</v>
      </c>
      <c r="H75" s="164">
        <v>0</v>
      </c>
      <c r="I75" s="164">
        <f>ROUND(F75*(G75+H75),2)</f>
        <v>0</v>
      </c>
      <c r="J75" s="162">
        <f>ROUND(F75*(N75),2)</f>
        <v>0</v>
      </c>
      <c r="K75" s="165">
        <f>ROUND(F75*(O75),2)</f>
        <v>0</v>
      </c>
      <c r="L75" s="165">
        <f>ROUND(F75*(G75),2)</f>
        <v>0</v>
      </c>
      <c r="M75" s="165">
        <f>ROUND(F75*(H75),2)</f>
        <v>0</v>
      </c>
      <c r="N75" s="165">
        <v>0</v>
      </c>
      <c r="O75" s="165"/>
      <c r="P75" s="173"/>
      <c r="Q75" s="173"/>
      <c r="R75" s="173"/>
      <c r="S75" s="171">
        <f>ROUND(F75*(P75),3)</f>
        <v>0</v>
      </c>
      <c r="T75" s="166"/>
      <c r="U75" s="166"/>
      <c r="V75" s="172"/>
      <c r="Z75">
        <v>0</v>
      </c>
    </row>
    <row r="76" spans="1:22" ht="15">
      <c r="A76" s="159"/>
      <c r="B76" s="159"/>
      <c r="C76" s="169"/>
      <c r="D76" s="176" t="s">
        <v>167</v>
      </c>
      <c r="E76" s="159"/>
      <c r="F76" s="160">
        <v>32.112</v>
      </c>
      <c r="G76" s="161"/>
      <c r="H76" s="161"/>
      <c r="I76" s="161"/>
      <c r="J76" s="159"/>
      <c r="K76" s="1"/>
      <c r="L76" s="1"/>
      <c r="M76" s="1"/>
      <c r="N76" s="1"/>
      <c r="O76" s="1"/>
      <c r="P76" s="1"/>
      <c r="Q76" s="1"/>
      <c r="R76" s="1"/>
      <c r="S76" s="1"/>
      <c r="V76" s="1"/>
    </row>
    <row r="77" spans="1:26" ht="24.75" customHeight="1">
      <c r="A77" s="167">
        <v>16</v>
      </c>
      <c r="B77" s="162" t="s">
        <v>148</v>
      </c>
      <c r="C77" s="168" t="s">
        <v>168</v>
      </c>
      <c r="D77" s="162" t="s">
        <v>169</v>
      </c>
      <c r="E77" s="162" t="s">
        <v>164</v>
      </c>
      <c r="F77" s="163">
        <v>10.704</v>
      </c>
      <c r="G77" s="164">
        <v>0</v>
      </c>
      <c r="H77" s="164">
        <v>0</v>
      </c>
      <c r="I77" s="164">
        <f>ROUND(F77*(G77+H77),2)</f>
        <v>0</v>
      </c>
      <c r="J77" s="162">
        <f>ROUND(F77*(N77),2)</f>
        <v>0</v>
      </c>
      <c r="K77" s="165">
        <f>ROUND(F77*(O77),2)</f>
        <v>0</v>
      </c>
      <c r="L77" s="165">
        <f>ROUND(F77*(G77),2)</f>
        <v>0</v>
      </c>
      <c r="M77" s="165">
        <f>ROUND(F77*(H77),2)</f>
        <v>0</v>
      </c>
      <c r="N77" s="165">
        <v>0</v>
      </c>
      <c r="O77" s="165"/>
      <c r="P77" s="173"/>
      <c r="Q77" s="173"/>
      <c r="R77" s="173"/>
      <c r="S77" s="171">
        <f>ROUND(F77*(P77),3)</f>
        <v>0</v>
      </c>
      <c r="T77" s="166"/>
      <c r="U77" s="166"/>
      <c r="V77" s="172"/>
      <c r="Z77">
        <v>0</v>
      </c>
    </row>
    <row r="78" spans="1:26" ht="24.75" customHeight="1">
      <c r="A78" s="167">
        <v>17</v>
      </c>
      <c r="B78" s="162" t="s">
        <v>148</v>
      </c>
      <c r="C78" s="168" t="s">
        <v>170</v>
      </c>
      <c r="D78" s="162" t="s">
        <v>171</v>
      </c>
      <c r="E78" s="162" t="s">
        <v>164</v>
      </c>
      <c r="F78" s="163">
        <v>107.04</v>
      </c>
      <c r="G78" s="164">
        <v>0</v>
      </c>
      <c r="H78" s="164">
        <v>0</v>
      </c>
      <c r="I78" s="164">
        <f>ROUND(F78*(G78+H78),2)</f>
        <v>0</v>
      </c>
      <c r="J78" s="162">
        <f>ROUND(F78*(N78),2)</f>
        <v>0</v>
      </c>
      <c r="K78" s="165">
        <f>ROUND(F78*(O78),2)</f>
        <v>0</v>
      </c>
      <c r="L78" s="165">
        <f>ROUND(F78*(G78),2)</f>
        <v>0</v>
      </c>
      <c r="M78" s="165">
        <f>ROUND(F78*(H78),2)</f>
        <v>0</v>
      </c>
      <c r="N78" s="165">
        <v>0</v>
      </c>
      <c r="O78" s="165"/>
      <c r="P78" s="173"/>
      <c r="Q78" s="173"/>
      <c r="R78" s="173"/>
      <c r="S78" s="171">
        <f>ROUND(F78*(P78),3)</f>
        <v>0</v>
      </c>
      <c r="T78" s="166"/>
      <c r="U78" s="166"/>
      <c r="V78" s="172"/>
      <c r="Z78">
        <v>0</v>
      </c>
    </row>
    <row r="79" spans="1:26" ht="24.75" customHeight="1">
      <c r="A79" s="167">
        <v>18</v>
      </c>
      <c r="B79" s="162" t="s">
        <v>148</v>
      </c>
      <c r="C79" s="168" t="s">
        <v>172</v>
      </c>
      <c r="D79" s="162" t="s">
        <v>173</v>
      </c>
      <c r="E79" s="162" t="s">
        <v>164</v>
      </c>
      <c r="F79" s="163">
        <v>10.704</v>
      </c>
      <c r="G79" s="164">
        <v>0</v>
      </c>
      <c r="H79" s="164">
        <v>0</v>
      </c>
      <c r="I79" s="164">
        <f>ROUND(F79*(G79+H79),2)</f>
        <v>0</v>
      </c>
      <c r="J79" s="162">
        <f>ROUND(F79*(N79),2)</f>
        <v>0</v>
      </c>
      <c r="K79" s="165">
        <f>ROUND(F79*(O79),2)</f>
        <v>0</v>
      </c>
      <c r="L79" s="165">
        <f>ROUND(F79*(G79),2)</f>
        <v>0</v>
      </c>
      <c r="M79" s="165">
        <f>ROUND(F79*(H79),2)</f>
        <v>0</v>
      </c>
      <c r="N79" s="165">
        <v>0</v>
      </c>
      <c r="O79" s="165"/>
      <c r="P79" s="173"/>
      <c r="Q79" s="173"/>
      <c r="R79" s="173"/>
      <c r="S79" s="171">
        <f>ROUND(F79*(P79),3)</f>
        <v>0</v>
      </c>
      <c r="T79" s="166"/>
      <c r="U79" s="166"/>
      <c r="V79" s="172"/>
      <c r="Z79">
        <v>0</v>
      </c>
    </row>
    <row r="80" spans="1:26" ht="24.75" customHeight="1">
      <c r="A80" s="167">
        <v>19</v>
      </c>
      <c r="B80" s="162" t="s">
        <v>148</v>
      </c>
      <c r="C80" s="168" t="s">
        <v>174</v>
      </c>
      <c r="D80" s="162" t="s">
        <v>175</v>
      </c>
      <c r="E80" s="162" t="s">
        <v>164</v>
      </c>
      <c r="F80" s="163">
        <v>85.632</v>
      </c>
      <c r="G80" s="164">
        <v>0</v>
      </c>
      <c r="H80" s="164">
        <v>0</v>
      </c>
      <c r="I80" s="164">
        <f>ROUND(F80*(G80+H80),2)</f>
        <v>0</v>
      </c>
      <c r="J80" s="162">
        <f>ROUND(F80*(N80),2)</f>
        <v>0</v>
      </c>
      <c r="K80" s="165">
        <f>ROUND(F80*(O80),2)</f>
        <v>0</v>
      </c>
      <c r="L80" s="165">
        <f>ROUND(F80*(G80),2)</f>
        <v>0</v>
      </c>
      <c r="M80" s="165">
        <f>ROUND(F80*(H80),2)</f>
        <v>0</v>
      </c>
      <c r="N80" s="165">
        <v>0</v>
      </c>
      <c r="O80" s="165"/>
      <c r="P80" s="173"/>
      <c r="Q80" s="173"/>
      <c r="R80" s="173"/>
      <c r="S80" s="171">
        <f>ROUND(F80*(P80),3)</f>
        <v>0</v>
      </c>
      <c r="T80" s="166"/>
      <c r="U80" s="166"/>
      <c r="V80" s="172"/>
      <c r="Z80">
        <v>0</v>
      </c>
    </row>
    <row r="81" spans="1:22" ht="15">
      <c r="A81" s="159"/>
      <c r="B81" s="159"/>
      <c r="C81" s="169"/>
      <c r="D81" s="176" t="s">
        <v>176</v>
      </c>
      <c r="E81" s="159"/>
      <c r="F81" s="160">
        <v>85.632</v>
      </c>
      <c r="G81" s="161"/>
      <c r="H81" s="161"/>
      <c r="I81" s="161"/>
      <c r="J81" s="159"/>
      <c r="K81" s="1"/>
      <c r="L81" s="1"/>
      <c r="M81" s="1"/>
      <c r="N81" s="1"/>
      <c r="O81" s="1"/>
      <c r="P81" s="1"/>
      <c r="Q81" s="1"/>
      <c r="R81" s="1"/>
      <c r="S81" s="1"/>
      <c r="V81" s="1"/>
    </row>
    <row r="82" spans="1:26" ht="34.5" customHeight="1">
      <c r="A82" s="167">
        <v>20</v>
      </c>
      <c r="B82" s="162" t="s">
        <v>148</v>
      </c>
      <c r="C82" s="168" t="s">
        <v>177</v>
      </c>
      <c r="D82" s="162" t="s">
        <v>178</v>
      </c>
      <c r="E82" s="162" t="s">
        <v>164</v>
      </c>
      <c r="F82" s="163">
        <v>10.704</v>
      </c>
      <c r="G82" s="164">
        <v>0</v>
      </c>
      <c r="H82" s="164">
        <v>0</v>
      </c>
      <c r="I82" s="164">
        <f>ROUND(F82*(G82+H82),2)</f>
        <v>0</v>
      </c>
      <c r="J82" s="162">
        <f>ROUND(F82*(N82),2)</f>
        <v>0</v>
      </c>
      <c r="K82" s="165">
        <f>ROUND(F82*(O82),2)</f>
        <v>0</v>
      </c>
      <c r="L82" s="165">
        <f>ROUND(F82*(G82),2)</f>
        <v>0</v>
      </c>
      <c r="M82" s="165">
        <f>ROUND(F82*(H82),2)</f>
        <v>0</v>
      </c>
      <c r="N82" s="165">
        <v>0</v>
      </c>
      <c r="O82" s="165"/>
      <c r="P82" s="173"/>
      <c r="Q82" s="173"/>
      <c r="R82" s="173"/>
      <c r="S82" s="171">
        <f>ROUND(F82*(P82),3)</f>
        <v>0</v>
      </c>
      <c r="T82" s="166"/>
      <c r="U82" s="166"/>
      <c r="V82" s="172"/>
      <c r="Z82">
        <v>0</v>
      </c>
    </row>
    <row r="83" spans="1:26" ht="24.75" customHeight="1">
      <c r="A83" s="167">
        <v>21</v>
      </c>
      <c r="B83" s="162" t="s">
        <v>140</v>
      </c>
      <c r="C83" s="168" t="s">
        <v>179</v>
      </c>
      <c r="D83" s="162" t="s">
        <v>180</v>
      </c>
      <c r="E83" s="162" t="s">
        <v>104</v>
      </c>
      <c r="F83" s="163">
        <v>139.666</v>
      </c>
      <c r="G83" s="164">
        <v>0</v>
      </c>
      <c r="H83" s="164">
        <v>0</v>
      </c>
      <c r="I83" s="164">
        <f>ROUND(F83*(G83+H83),2)</f>
        <v>0</v>
      </c>
      <c r="J83" s="162">
        <f>ROUND(F83*(N83),2)</f>
        <v>0</v>
      </c>
      <c r="K83" s="165">
        <f>ROUND(F83*(O83),2)</f>
        <v>0</v>
      </c>
      <c r="L83" s="165">
        <f>ROUND(F83*(G83),2)</f>
        <v>0</v>
      </c>
      <c r="M83" s="165">
        <f>ROUND(F83*(H83),2)</f>
        <v>0</v>
      </c>
      <c r="N83" s="165">
        <v>0</v>
      </c>
      <c r="O83" s="165"/>
      <c r="P83" s="173"/>
      <c r="Q83" s="173"/>
      <c r="R83" s="173"/>
      <c r="S83" s="171">
        <f>ROUND(F83*(P83),3)</f>
        <v>0</v>
      </c>
      <c r="T83" s="166"/>
      <c r="U83" s="166"/>
      <c r="V83" s="172">
        <f>ROUND(F83*(X83),3)</f>
        <v>0.07</v>
      </c>
      <c r="X83">
        <v>0.0005</v>
      </c>
      <c r="Z83">
        <v>0</v>
      </c>
    </row>
    <row r="84" spans="1:22" ht="12" customHeight="1">
      <c r="A84" s="159"/>
      <c r="B84" s="159"/>
      <c r="C84" s="169"/>
      <c r="D84" s="169" t="s">
        <v>181</v>
      </c>
      <c r="E84" s="159"/>
      <c r="F84" s="160"/>
      <c r="G84" s="161"/>
      <c r="H84" s="161"/>
      <c r="I84" s="161"/>
      <c r="J84" s="159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2" ht="15">
      <c r="A85" s="159"/>
      <c r="B85" s="159"/>
      <c r="C85" s="159"/>
      <c r="D85" s="170" t="s">
        <v>127</v>
      </c>
      <c r="E85" s="159"/>
      <c r="F85" s="160">
        <v>120.946</v>
      </c>
      <c r="G85" s="161"/>
      <c r="H85" s="161"/>
      <c r="I85" s="161"/>
      <c r="J85" s="159"/>
      <c r="K85" s="1"/>
      <c r="L85" s="1"/>
      <c r="M85" s="1"/>
      <c r="N85" s="1"/>
      <c r="O85" s="1"/>
      <c r="P85" s="1"/>
      <c r="Q85" s="1"/>
      <c r="R85" s="1"/>
      <c r="S85" s="1"/>
      <c r="V85" s="1"/>
    </row>
    <row r="86" spans="1:22" ht="12" customHeight="1">
      <c r="A86" s="159"/>
      <c r="B86" s="159"/>
      <c r="C86" s="169"/>
      <c r="D86" s="169" t="s">
        <v>182</v>
      </c>
      <c r="E86" s="159"/>
      <c r="F86" s="160"/>
      <c r="G86" s="161"/>
      <c r="H86" s="161"/>
      <c r="I86" s="161"/>
      <c r="J86" s="159"/>
      <c r="K86" s="1"/>
      <c r="L86" s="1"/>
      <c r="M86" s="1"/>
      <c r="N86" s="1"/>
      <c r="O86" s="1"/>
      <c r="P86" s="1"/>
      <c r="Q86" s="1"/>
      <c r="R86" s="1"/>
      <c r="S86" s="1"/>
      <c r="V86" s="1"/>
    </row>
    <row r="87" spans="1:22" ht="15">
      <c r="A87" s="159"/>
      <c r="B87" s="159"/>
      <c r="C87" s="159"/>
      <c r="D87" s="170" t="s">
        <v>183</v>
      </c>
      <c r="E87" s="159"/>
      <c r="F87" s="160">
        <v>18.720000000000002</v>
      </c>
      <c r="G87" s="161"/>
      <c r="H87" s="161"/>
      <c r="I87" s="161"/>
      <c r="J87" s="159"/>
      <c r="K87" s="1"/>
      <c r="L87" s="1"/>
      <c r="M87" s="1"/>
      <c r="N87" s="1"/>
      <c r="O87" s="1"/>
      <c r="P87" s="1"/>
      <c r="Q87" s="1"/>
      <c r="R87" s="1"/>
      <c r="S87" s="1"/>
      <c r="V87" s="1"/>
    </row>
    <row r="88" spans="1:26" ht="24.75" customHeight="1">
      <c r="A88" s="167">
        <v>22</v>
      </c>
      <c r="B88" s="162" t="s">
        <v>184</v>
      </c>
      <c r="C88" s="168" t="s">
        <v>185</v>
      </c>
      <c r="D88" s="162" t="s">
        <v>186</v>
      </c>
      <c r="E88" s="162" t="s">
        <v>104</v>
      </c>
      <c r="F88" s="163">
        <v>21.919999999999998</v>
      </c>
      <c r="G88" s="164">
        <v>0</v>
      </c>
      <c r="H88" s="164">
        <v>0</v>
      </c>
      <c r="I88" s="164">
        <f>ROUND(F88*(G88+H88),2)</f>
        <v>0</v>
      </c>
      <c r="J88" s="162">
        <f>ROUND(F88*(N88),2)</f>
        <v>0</v>
      </c>
      <c r="K88" s="165">
        <f>ROUND(F88*(O88),2)</f>
        <v>0</v>
      </c>
      <c r="L88" s="165">
        <f>ROUND(F88*(G88),2)</f>
        <v>0</v>
      </c>
      <c r="M88" s="165">
        <f>ROUND(F88*(H88),2)</f>
        <v>0</v>
      </c>
      <c r="N88" s="165">
        <v>0</v>
      </c>
      <c r="O88" s="165"/>
      <c r="P88" s="173"/>
      <c r="Q88" s="173"/>
      <c r="R88" s="173"/>
      <c r="S88" s="171">
        <f>ROUND(F88*(P88),3)</f>
        <v>0</v>
      </c>
      <c r="T88" s="166"/>
      <c r="U88" s="166"/>
      <c r="V88" s="172"/>
      <c r="Z88">
        <v>0</v>
      </c>
    </row>
    <row r="89" spans="1:22" ht="12" customHeight="1">
      <c r="A89" s="159"/>
      <c r="B89" s="159"/>
      <c r="C89" s="169"/>
      <c r="D89" s="169" t="s">
        <v>187</v>
      </c>
      <c r="E89" s="159"/>
      <c r="F89" s="160"/>
      <c r="G89" s="161"/>
      <c r="H89" s="161"/>
      <c r="I89" s="161"/>
      <c r="J89" s="159"/>
      <c r="K89" s="1"/>
      <c r="L89" s="1"/>
      <c r="M89" s="1"/>
      <c r="N89" s="1"/>
      <c r="O89" s="1"/>
      <c r="P89" s="1"/>
      <c r="Q89" s="1"/>
      <c r="R89" s="1"/>
      <c r="S89" s="1"/>
      <c r="V89" s="1"/>
    </row>
    <row r="90" spans="1:22" ht="15">
      <c r="A90" s="159"/>
      <c r="B90" s="159"/>
      <c r="C90" s="159"/>
      <c r="D90" s="170" t="s">
        <v>188</v>
      </c>
      <c r="E90" s="159"/>
      <c r="F90" s="160">
        <v>19.11</v>
      </c>
      <c r="G90" s="161"/>
      <c r="H90" s="161"/>
      <c r="I90" s="161"/>
      <c r="J90" s="159"/>
      <c r="K90" s="1"/>
      <c r="L90" s="1"/>
      <c r="M90" s="1"/>
      <c r="N90" s="1"/>
      <c r="O90" s="1"/>
      <c r="P90" s="1"/>
      <c r="Q90" s="1"/>
      <c r="R90" s="1"/>
      <c r="S90" s="1"/>
      <c r="V90" s="1"/>
    </row>
    <row r="91" spans="1:22" ht="12" customHeight="1">
      <c r="A91" s="159"/>
      <c r="B91" s="159"/>
      <c r="C91" s="169"/>
      <c r="D91" s="169" t="s">
        <v>107</v>
      </c>
      <c r="E91" s="159"/>
      <c r="F91" s="160"/>
      <c r="G91" s="161"/>
      <c r="H91" s="161"/>
      <c r="I91" s="161"/>
      <c r="J91" s="159"/>
      <c r="K91" s="1"/>
      <c r="L91" s="1"/>
      <c r="M91" s="1"/>
      <c r="N91" s="1"/>
      <c r="O91" s="1"/>
      <c r="P91" s="1"/>
      <c r="Q91" s="1"/>
      <c r="R91" s="1"/>
      <c r="S91" s="1"/>
      <c r="V91" s="1"/>
    </row>
    <row r="92" spans="1:22" ht="15">
      <c r="A92" s="159"/>
      <c r="B92" s="159"/>
      <c r="C92" s="159"/>
      <c r="D92" s="170" t="s">
        <v>157</v>
      </c>
      <c r="E92" s="159"/>
      <c r="F92" s="160">
        <v>2.81</v>
      </c>
      <c r="G92" s="161"/>
      <c r="H92" s="161"/>
      <c r="I92" s="161"/>
      <c r="J92" s="159"/>
      <c r="K92" s="1"/>
      <c r="L92" s="1"/>
      <c r="M92" s="1"/>
      <c r="N92" s="1"/>
      <c r="O92" s="1"/>
      <c r="P92" s="1"/>
      <c r="Q92" s="1"/>
      <c r="R92" s="1"/>
      <c r="S92" s="1"/>
      <c r="V92" s="1"/>
    </row>
    <row r="93" spans="1:26" ht="15">
      <c r="A93" s="144"/>
      <c r="B93" s="144"/>
      <c r="C93" s="158">
        <v>9</v>
      </c>
      <c r="D93" s="158" t="s">
        <v>73</v>
      </c>
      <c r="E93" s="144"/>
      <c r="F93" s="157"/>
      <c r="G93" s="146">
        <f>ROUND((SUM(L55:L92))/1,2)</f>
        <v>0</v>
      </c>
      <c r="H93" s="146">
        <f>ROUND((SUM(M55:M92))/1,2)</f>
        <v>0</v>
      </c>
      <c r="I93" s="146">
        <f>ROUND((SUM(I55:I92))/1,2)</f>
        <v>0</v>
      </c>
      <c r="J93" s="144"/>
      <c r="K93" s="144"/>
      <c r="L93" s="144">
        <f>ROUND((SUM(L55:L92))/1,2)</f>
        <v>0</v>
      </c>
      <c r="M93" s="144">
        <f>ROUND((SUM(M55:M92))/1,2)</f>
        <v>0</v>
      </c>
      <c r="N93" s="144"/>
      <c r="O93" s="144"/>
      <c r="P93" s="174"/>
      <c r="Q93" s="144"/>
      <c r="R93" s="144"/>
      <c r="S93" s="174">
        <f>ROUND((SUM(S55:S92))/1,2)</f>
        <v>0.03</v>
      </c>
      <c r="T93" s="142"/>
      <c r="U93" s="142"/>
      <c r="V93" s="2">
        <f>ROUND((SUM(V55:V92))/1,2)</f>
        <v>9.76</v>
      </c>
      <c r="W93" s="142"/>
      <c r="X93" s="142"/>
      <c r="Y93" s="142"/>
      <c r="Z93" s="142"/>
    </row>
    <row r="94" spans="1:22" ht="15">
      <c r="A94" s="1"/>
      <c r="B94" s="1"/>
      <c r="C94" s="1"/>
      <c r="D94" s="1"/>
      <c r="E94" s="1"/>
      <c r="F94" s="153"/>
      <c r="G94" s="139"/>
      <c r="H94" s="139"/>
      <c r="I94" s="139"/>
      <c r="J94" s="1"/>
      <c r="K94" s="1"/>
      <c r="L94" s="1"/>
      <c r="M94" s="1"/>
      <c r="N94" s="1"/>
      <c r="O94" s="1"/>
      <c r="P94" s="1"/>
      <c r="Q94" s="1"/>
      <c r="R94" s="1"/>
      <c r="S94" s="1"/>
      <c r="V94" s="1"/>
    </row>
    <row r="95" spans="1:26" ht="15">
      <c r="A95" s="144"/>
      <c r="B95" s="144"/>
      <c r="C95" s="158">
        <v>99</v>
      </c>
      <c r="D95" s="158" t="s">
        <v>74</v>
      </c>
      <c r="E95" s="144"/>
      <c r="F95" s="157"/>
      <c r="G95" s="145"/>
      <c r="H95" s="145"/>
      <c r="I95" s="145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2"/>
      <c r="U95" s="142"/>
      <c r="V95" s="144"/>
      <c r="W95" s="142"/>
      <c r="X95" s="142"/>
      <c r="Y95" s="142"/>
      <c r="Z95" s="142"/>
    </row>
    <row r="96" spans="1:26" ht="24.75" customHeight="1">
      <c r="A96" s="167">
        <v>23</v>
      </c>
      <c r="B96" s="162" t="s">
        <v>189</v>
      </c>
      <c r="C96" s="168" t="s">
        <v>190</v>
      </c>
      <c r="D96" s="162" t="s">
        <v>191</v>
      </c>
      <c r="E96" s="162" t="s">
        <v>164</v>
      </c>
      <c r="F96" s="163">
        <v>6.301859719375</v>
      </c>
      <c r="G96" s="164">
        <v>0</v>
      </c>
      <c r="H96" s="164">
        <v>0</v>
      </c>
      <c r="I96" s="164">
        <f>ROUND(F96*(G96+H96),2)</f>
        <v>0</v>
      </c>
      <c r="J96" s="162">
        <f>ROUND(F96*(N96),2)</f>
        <v>0</v>
      </c>
      <c r="K96" s="165">
        <f>ROUND(F96*(O96),2)</f>
        <v>0</v>
      </c>
      <c r="L96" s="165">
        <f>ROUND(F96*(G96),2)</f>
        <v>0</v>
      </c>
      <c r="M96" s="165">
        <f>ROUND(F96*(H96),2)</f>
        <v>0</v>
      </c>
      <c r="N96" s="165">
        <v>0</v>
      </c>
      <c r="O96" s="165"/>
      <c r="P96" s="173"/>
      <c r="Q96" s="173"/>
      <c r="R96" s="173"/>
      <c r="S96" s="171">
        <f>ROUND(F96*(P96),3)</f>
        <v>0</v>
      </c>
      <c r="T96" s="166"/>
      <c r="U96" s="166"/>
      <c r="V96" s="172"/>
      <c r="Z96">
        <v>0</v>
      </c>
    </row>
    <row r="97" spans="1:26" ht="15">
      <c r="A97" s="144"/>
      <c r="B97" s="144"/>
      <c r="C97" s="158">
        <v>99</v>
      </c>
      <c r="D97" s="158" t="s">
        <v>74</v>
      </c>
      <c r="E97" s="144"/>
      <c r="F97" s="157"/>
      <c r="G97" s="146">
        <f>ROUND((SUM(L95:L96))/1,2)</f>
        <v>0</v>
      </c>
      <c r="H97" s="146">
        <f>ROUND((SUM(M95:M96))/1,2)</f>
        <v>0</v>
      </c>
      <c r="I97" s="146">
        <f>ROUND((SUM(I95:I96))/1,2)</f>
        <v>0</v>
      </c>
      <c r="J97" s="144"/>
      <c r="K97" s="144"/>
      <c r="L97" s="144">
        <f>ROUND((SUM(L95:L96))/1,2)</f>
        <v>0</v>
      </c>
      <c r="M97" s="144">
        <f>ROUND((SUM(M95:M96))/1,2)</f>
        <v>0</v>
      </c>
      <c r="N97" s="144"/>
      <c r="O97" s="144"/>
      <c r="P97" s="174"/>
      <c r="Q97" s="144"/>
      <c r="R97" s="144"/>
      <c r="S97" s="174">
        <f>ROUND((SUM(S95:S96))/1,2)</f>
        <v>0</v>
      </c>
      <c r="T97" s="142"/>
      <c r="U97" s="142"/>
      <c r="V97" s="2">
        <f>ROUND((SUM(V95:V96))/1,2)</f>
        <v>0</v>
      </c>
      <c r="W97" s="142"/>
      <c r="X97" s="142"/>
      <c r="Y97" s="142"/>
      <c r="Z97" s="142"/>
    </row>
    <row r="98" spans="1:22" ht="15">
      <c r="A98" s="1"/>
      <c r="B98" s="1"/>
      <c r="C98" s="1"/>
      <c r="D98" s="1"/>
      <c r="E98" s="1"/>
      <c r="F98" s="153"/>
      <c r="G98" s="139"/>
      <c r="H98" s="139"/>
      <c r="I98" s="139"/>
      <c r="J98" s="1"/>
      <c r="K98" s="1"/>
      <c r="L98" s="1"/>
      <c r="M98" s="1"/>
      <c r="N98" s="1"/>
      <c r="O98" s="1"/>
      <c r="P98" s="1"/>
      <c r="Q98" s="1"/>
      <c r="R98" s="1"/>
      <c r="S98" s="1"/>
      <c r="V98" s="1"/>
    </row>
    <row r="99" spans="1:22" ht="15">
      <c r="A99" s="144"/>
      <c r="B99" s="144"/>
      <c r="C99" s="144"/>
      <c r="D99" s="2" t="s">
        <v>70</v>
      </c>
      <c r="E99" s="144"/>
      <c r="F99" s="157"/>
      <c r="G99" s="146">
        <f>ROUND((SUM(L9:L98))/2,2)</f>
        <v>0</v>
      </c>
      <c r="H99" s="146">
        <f>ROUND((SUM(M9:M98))/2,2)</f>
        <v>0</v>
      </c>
      <c r="I99" s="146">
        <f>ROUND((SUM(I9:I98))/2,2)</f>
        <v>0</v>
      </c>
      <c r="J99" s="145"/>
      <c r="K99" s="144"/>
      <c r="L99" s="145">
        <f>ROUND((SUM(L9:L98))/2,2)</f>
        <v>0</v>
      </c>
      <c r="M99" s="145">
        <f>ROUND((SUM(M9:M98))/2,2)</f>
        <v>0</v>
      </c>
      <c r="N99" s="144"/>
      <c r="O99" s="144"/>
      <c r="P99" s="174"/>
      <c r="Q99" s="144"/>
      <c r="R99" s="144"/>
      <c r="S99" s="174">
        <f>ROUND((SUM(S9:S98))/2,2)</f>
        <v>6.3</v>
      </c>
      <c r="T99" s="142"/>
      <c r="U99" s="142"/>
      <c r="V99" s="2">
        <f>ROUND((SUM(V9:V98))/2,2)</f>
        <v>9.76</v>
      </c>
    </row>
    <row r="100" spans="1:22" ht="15">
      <c r="A100" s="1"/>
      <c r="B100" s="1"/>
      <c r="C100" s="1"/>
      <c r="D100" s="1"/>
      <c r="E100" s="1"/>
      <c r="F100" s="153"/>
      <c r="G100" s="139"/>
      <c r="H100" s="139"/>
      <c r="I100" s="139"/>
      <c r="J100" s="1"/>
      <c r="K100" s="1"/>
      <c r="L100" s="1"/>
      <c r="M100" s="1"/>
      <c r="N100" s="1"/>
      <c r="O100" s="1"/>
      <c r="P100" s="1"/>
      <c r="Q100" s="1"/>
      <c r="R100" s="1"/>
      <c r="S100" s="1"/>
      <c r="V100" s="1"/>
    </row>
    <row r="101" spans="1:26" ht="15">
      <c r="A101" s="144"/>
      <c r="B101" s="144"/>
      <c r="C101" s="144"/>
      <c r="D101" s="2" t="s">
        <v>75</v>
      </c>
      <c r="E101" s="144"/>
      <c r="F101" s="157"/>
      <c r="G101" s="145"/>
      <c r="H101" s="145"/>
      <c r="I101" s="145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2"/>
      <c r="U101" s="142"/>
      <c r="V101" s="144"/>
      <c r="W101" s="142"/>
      <c r="X101" s="142"/>
      <c r="Y101" s="142"/>
      <c r="Z101" s="142"/>
    </row>
    <row r="102" spans="1:26" ht="15">
      <c r="A102" s="144"/>
      <c r="B102" s="144"/>
      <c r="C102" s="158">
        <v>711</v>
      </c>
      <c r="D102" s="158" t="s">
        <v>76</v>
      </c>
      <c r="E102" s="144"/>
      <c r="F102" s="157"/>
      <c r="G102" s="145"/>
      <c r="H102" s="145"/>
      <c r="I102" s="145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2"/>
      <c r="U102" s="142"/>
      <c r="V102" s="144"/>
      <c r="W102" s="142"/>
      <c r="X102" s="142"/>
      <c r="Y102" s="142"/>
      <c r="Z102" s="142"/>
    </row>
    <row r="103" spans="1:26" ht="24.75" customHeight="1">
      <c r="A103" s="167">
        <v>24</v>
      </c>
      <c r="B103" s="162" t="s">
        <v>192</v>
      </c>
      <c r="C103" s="168" t="s">
        <v>193</v>
      </c>
      <c r="D103" s="162" t="s">
        <v>194</v>
      </c>
      <c r="E103" s="162" t="s">
        <v>195</v>
      </c>
      <c r="F103" s="163">
        <v>64.1</v>
      </c>
      <c r="G103" s="164">
        <v>0</v>
      </c>
      <c r="H103" s="164">
        <v>0</v>
      </c>
      <c r="I103" s="164">
        <f>ROUND(F103*(G103+H103),2)</f>
        <v>0</v>
      </c>
      <c r="J103" s="162">
        <f>ROUND(F103*(N103),2)</f>
        <v>0</v>
      </c>
      <c r="K103" s="165">
        <f>ROUND(F103*(O103),2)</f>
        <v>0</v>
      </c>
      <c r="L103" s="165">
        <f>ROUND(F103*(G103),2)</f>
        <v>0</v>
      </c>
      <c r="M103" s="165">
        <f>ROUND(F103*(H103),2)</f>
        <v>0</v>
      </c>
      <c r="N103" s="165">
        <v>0</v>
      </c>
      <c r="O103" s="165"/>
      <c r="P103" s="172">
        <v>0.00034</v>
      </c>
      <c r="Q103" s="173"/>
      <c r="R103" s="173">
        <v>0.00034</v>
      </c>
      <c r="S103" s="171">
        <f>ROUND(F103*(P103),3)</f>
        <v>0.022</v>
      </c>
      <c r="T103" s="166"/>
      <c r="U103" s="166"/>
      <c r="V103" s="172"/>
      <c r="Z103">
        <v>0</v>
      </c>
    </row>
    <row r="104" spans="1:22" ht="12" customHeight="1">
      <c r="A104" s="159"/>
      <c r="B104" s="159"/>
      <c r="C104" s="169"/>
      <c r="D104" s="169" t="s">
        <v>111</v>
      </c>
      <c r="E104" s="159"/>
      <c r="F104" s="160"/>
      <c r="G104" s="161"/>
      <c r="H104" s="161"/>
      <c r="I104" s="161"/>
      <c r="J104" s="159"/>
      <c r="K104" s="1"/>
      <c r="L104" s="1"/>
      <c r="M104" s="1"/>
      <c r="N104" s="1"/>
      <c r="O104" s="1"/>
      <c r="P104" s="1"/>
      <c r="Q104" s="1"/>
      <c r="R104" s="1"/>
      <c r="S104" s="1"/>
      <c r="V104" s="1"/>
    </row>
    <row r="105" spans="1:22" ht="15">
      <c r="A105" s="159"/>
      <c r="B105" s="159"/>
      <c r="C105" s="159"/>
      <c r="D105" s="170" t="s">
        <v>196</v>
      </c>
      <c r="E105" s="159"/>
      <c r="F105" s="160">
        <v>58.1</v>
      </c>
      <c r="G105" s="161"/>
      <c r="H105" s="161"/>
      <c r="I105" s="161"/>
      <c r="J105" s="159"/>
      <c r="K105" s="1"/>
      <c r="L105" s="1"/>
      <c r="M105" s="1"/>
      <c r="N105" s="1"/>
      <c r="O105" s="1"/>
      <c r="P105" s="1"/>
      <c r="Q105" s="1"/>
      <c r="R105" s="1"/>
      <c r="S105" s="1"/>
      <c r="V105" s="1"/>
    </row>
    <row r="106" spans="1:22" ht="12" customHeight="1">
      <c r="A106" s="159"/>
      <c r="B106" s="159"/>
      <c r="C106" s="169"/>
      <c r="D106" s="169" t="s">
        <v>197</v>
      </c>
      <c r="E106" s="159"/>
      <c r="F106" s="160"/>
      <c r="G106" s="161"/>
      <c r="H106" s="161"/>
      <c r="I106" s="161"/>
      <c r="J106" s="159"/>
      <c r="K106" s="1"/>
      <c r="L106" s="1"/>
      <c r="M106" s="1"/>
      <c r="N106" s="1"/>
      <c r="O106" s="1"/>
      <c r="P106" s="1"/>
      <c r="Q106" s="1"/>
      <c r="R106" s="1"/>
      <c r="S106" s="1"/>
      <c r="V106" s="1"/>
    </row>
    <row r="107" spans="1:22" ht="15">
      <c r="A107" s="159"/>
      <c r="B107" s="159"/>
      <c r="C107" s="159"/>
      <c r="D107" s="170" t="s">
        <v>198</v>
      </c>
      <c r="E107" s="159"/>
      <c r="F107" s="160">
        <v>6</v>
      </c>
      <c r="G107" s="161"/>
      <c r="H107" s="161"/>
      <c r="I107" s="161"/>
      <c r="J107" s="159"/>
      <c r="K107" s="1"/>
      <c r="L107" s="1"/>
      <c r="M107" s="1"/>
      <c r="N107" s="1"/>
      <c r="O107" s="1"/>
      <c r="P107" s="1"/>
      <c r="Q107" s="1"/>
      <c r="R107" s="1"/>
      <c r="S107" s="1"/>
      <c r="V107" s="1"/>
    </row>
    <row r="108" spans="1:26" ht="24.75" customHeight="1">
      <c r="A108" s="167">
        <v>25</v>
      </c>
      <c r="B108" s="162" t="s">
        <v>192</v>
      </c>
      <c r="C108" s="168" t="s">
        <v>199</v>
      </c>
      <c r="D108" s="162" t="s">
        <v>200</v>
      </c>
      <c r="E108" s="162" t="s">
        <v>201</v>
      </c>
      <c r="F108" s="163">
        <v>3.2</v>
      </c>
      <c r="G108" s="164">
        <v>0</v>
      </c>
      <c r="H108" s="164">
        <v>0</v>
      </c>
      <c r="I108" s="164">
        <f>ROUND(F108*(G108+H108),2)</f>
        <v>0</v>
      </c>
      <c r="J108" s="162">
        <f>ROUND(F108*(N108),2)</f>
        <v>0</v>
      </c>
      <c r="K108" s="165">
        <f>ROUND(F108*(O108),2)</f>
        <v>0</v>
      </c>
      <c r="L108" s="165">
        <f>ROUND(F108*(G108),2)</f>
        <v>0</v>
      </c>
      <c r="M108" s="165">
        <f>ROUND(F108*(H108),2)</f>
        <v>0</v>
      </c>
      <c r="N108" s="165">
        <v>0</v>
      </c>
      <c r="O108" s="165"/>
      <c r="P108" s="173"/>
      <c r="Q108" s="173"/>
      <c r="R108" s="173"/>
      <c r="S108" s="171">
        <f>ROUND(F108*(P108),3)</f>
        <v>0</v>
      </c>
      <c r="T108" s="166"/>
      <c r="U108" s="166"/>
      <c r="V108" s="172"/>
      <c r="Z108">
        <v>0</v>
      </c>
    </row>
    <row r="109" spans="1:26" ht="24.75" customHeight="1">
      <c r="A109" s="167">
        <v>26</v>
      </c>
      <c r="B109" s="162" t="s">
        <v>140</v>
      </c>
      <c r="C109" s="168" t="s">
        <v>202</v>
      </c>
      <c r="D109" s="162" t="s">
        <v>203</v>
      </c>
      <c r="E109" s="162" t="s">
        <v>104</v>
      </c>
      <c r="F109" s="163">
        <v>21.919999999999998</v>
      </c>
      <c r="G109" s="164">
        <v>0</v>
      </c>
      <c r="H109" s="164">
        <v>0</v>
      </c>
      <c r="I109" s="164">
        <f>ROUND(F109*(G109+H109),2)</f>
        <v>0</v>
      </c>
      <c r="J109" s="162">
        <f>ROUND(F109*(N109),2)</f>
        <v>0</v>
      </c>
      <c r="K109" s="165">
        <f>ROUND(F109*(O109),2)</f>
        <v>0</v>
      </c>
      <c r="L109" s="165">
        <f>ROUND(F109*(G109),2)</f>
        <v>0</v>
      </c>
      <c r="M109" s="165">
        <f>ROUND(F109*(H109),2)</f>
        <v>0</v>
      </c>
      <c r="N109" s="165">
        <v>0</v>
      </c>
      <c r="O109" s="165"/>
      <c r="P109" s="173"/>
      <c r="Q109" s="173"/>
      <c r="R109" s="173"/>
      <c r="S109" s="171">
        <f>ROUND(F109*(P109),3)</f>
        <v>0</v>
      </c>
      <c r="T109" s="166"/>
      <c r="U109" s="166"/>
      <c r="V109" s="172"/>
      <c r="Z109">
        <v>0</v>
      </c>
    </row>
    <row r="110" spans="1:22" ht="12" customHeight="1">
      <c r="A110" s="159"/>
      <c r="B110" s="159"/>
      <c r="C110" s="169"/>
      <c r="D110" s="169" t="s">
        <v>204</v>
      </c>
      <c r="E110" s="159"/>
      <c r="F110" s="160"/>
      <c r="G110" s="161"/>
      <c r="H110" s="161"/>
      <c r="I110" s="161"/>
      <c r="J110" s="159"/>
      <c r="K110" s="1"/>
      <c r="L110" s="1"/>
      <c r="M110" s="1"/>
      <c r="N110" s="1"/>
      <c r="O110" s="1"/>
      <c r="P110" s="1"/>
      <c r="Q110" s="1"/>
      <c r="R110" s="1"/>
      <c r="S110" s="1"/>
      <c r="V110" s="1"/>
    </row>
    <row r="111" spans="1:22" ht="15">
      <c r="A111" s="159"/>
      <c r="B111" s="159"/>
      <c r="C111" s="159"/>
      <c r="D111" s="170" t="s">
        <v>205</v>
      </c>
      <c r="E111" s="159"/>
      <c r="F111" s="160">
        <v>19.11</v>
      </c>
      <c r="G111" s="161"/>
      <c r="H111" s="161"/>
      <c r="I111" s="161"/>
      <c r="J111" s="159"/>
      <c r="K111" s="1"/>
      <c r="L111" s="1"/>
      <c r="M111" s="1"/>
      <c r="N111" s="1"/>
      <c r="O111" s="1"/>
      <c r="P111" s="1"/>
      <c r="Q111" s="1"/>
      <c r="R111" s="1"/>
      <c r="S111" s="1"/>
      <c r="V111" s="1"/>
    </row>
    <row r="112" spans="1:22" ht="12" customHeight="1">
      <c r="A112" s="159"/>
      <c r="B112" s="159"/>
      <c r="C112" s="169"/>
      <c r="D112" s="169" t="s">
        <v>206</v>
      </c>
      <c r="E112" s="159"/>
      <c r="F112" s="160"/>
      <c r="G112" s="161"/>
      <c r="H112" s="161"/>
      <c r="I112" s="161"/>
      <c r="J112" s="159"/>
      <c r="K112" s="1"/>
      <c r="L112" s="1"/>
      <c r="M112" s="1"/>
      <c r="N112" s="1"/>
      <c r="O112" s="1"/>
      <c r="P112" s="1"/>
      <c r="Q112" s="1"/>
      <c r="R112" s="1"/>
      <c r="S112" s="1"/>
      <c r="V112" s="1"/>
    </row>
    <row r="113" spans="1:22" ht="15">
      <c r="A113" s="159"/>
      <c r="B113" s="159"/>
      <c r="C113" s="159"/>
      <c r="D113" s="170" t="s">
        <v>157</v>
      </c>
      <c r="E113" s="159"/>
      <c r="F113" s="160">
        <v>2.81</v>
      </c>
      <c r="G113" s="161"/>
      <c r="H113" s="161"/>
      <c r="I113" s="161"/>
      <c r="J113" s="159"/>
      <c r="K113" s="1"/>
      <c r="L113" s="1"/>
      <c r="M113" s="1"/>
      <c r="N113" s="1"/>
      <c r="O113" s="1"/>
      <c r="P113" s="1"/>
      <c r="Q113" s="1"/>
      <c r="R113" s="1"/>
      <c r="S113" s="1"/>
      <c r="V113" s="1"/>
    </row>
    <row r="114" spans="1:26" ht="24.75" customHeight="1">
      <c r="A114" s="167">
        <v>27</v>
      </c>
      <c r="B114" s="162" t="s">
        <v>140</v>
      </c>
      <c r="C114" s="168" t="s">
        <v>207</v>
      </c>
      <c r="D114" s="162" t="s">
        <v>208</v>
      </c>
      <c r="E114" s="162" t="s">
        <v>104</v>
      </c>
      <c r="F114" s="163">
        <v>125.922</v>
      </c>
      <c r="G114" s="164">
        <v>0</v>
      </c>
      <c r="H114" s="164">
        <v>0</v>
      </c>
      <c r="I114" s="164">
        <f>ROUND(F114*(G114+H114),2)</f>
        <v>0</v>
      </c>
      <c r="J114" s="162">
        <f>ROUND(F114*(N114),2)</f>
        <v>0</v>
      </c>
      <c r="K114" s="165">
        <f>ROUND(F114*(O114),2)</f>
        <v>0</v>
      </c>
      <c r="L114" s="165">
        <f>ROUND(F114*(G114),2)</f>
        <v>0</v>
      </c>
      <c r="M114" s="165">
        <f>ROUND(F114*(H114),2)</f>
        <v>0</v>
      </c>
      <c r="N114" s="165">
        <v>0</v>
      </c>
      <c r="O114" s="165"/>
      <c r="P114" s="173"/>
      <c r="Q114" s="173"/>
      <c r="R114" s="173"/>
      <c r="S114" s="171">
        <f>ROUND(F114*(P114),3)</f>
        <v>0</v>
      </c>
      <c r="T114" s="166"/>
      <c r="U114" s="166"/>
      <c r="V114" s="172"/>
      <c r="Z114">
        <v>0</v>
      </c>
    </row>
    <row r="115" spans="1:22" ht="12" customHeight="1">
      <c r="A115" s="159"/>
      <c r="B115" s="159"/>
      <c r="C115" s="169"/>
      <c r="D115" s="169" t="s">
        <v>209</v>
      </c>
      <c r="E115" s="159"/>
      <c r="F115" s="160"/>
      <c r="G115" s="161"/>
      <c r="H115" s="161"/>
      <c r="I115" s="161"/>
      <c r="J115" s="159"/>
      <c r="K115" s="1"/>
      <c r="L115" s="1"/>
      <c r="M115" s="1"/>
      <c r="N115" s="1"/>
      <c r="O115" s="1"/>
      <c r="P115" s="1"/>
      <c r="Q115" s="1"/>
      <c r="R115" s="1"/>
      <c r="S115" s="1"/>
      <c r="V115" s="1"/>
    </row>
    <row r="116" spans="1:22" ht="15">
      <c r="A116" s="159"/>
      <c r="B116" s="159"/>
      <c r="C116" s="159"/>
      <c r="D116" s="170" t="s">
        <v>210</v>
      </c>
      <c r="E116" s="159"/>
      <c r="F116" s="160">
        <v>111.006</v>
      </c>
      <c r="G116" s="161"/>
      <c r="H116" s="161"/>
      <c r="I116" s="161"/>
      <c r="J116" s="159"/>
      <c r="K116" s="1"/>
      <c r="L116" s="1"/>
      <c r="M116" s="1"/>
      <c r="N116" s="1"/>
      <c r="O116" s="1"/>
      <c r="P116" s="1"/>
      <c r="Q116" s="1"/>
      <c r="R116" s="1"/>
      <c r="S116" s="1"/>
      <c r="V116" s="1"/>
    </row>
    <row r="117" spans="1:22" ht="12" customHeight="1">
      <c r="A117" s="159"/>
      <c r="B117" s="159"/>
      <c r="C117" s="169"/>
      <c r="D117" s="169" t="s">
        <v>107</v>
      </c>
      <c r="E117" s="159"/>
      <c r="F117" s="160"/>
      <c r="G117" s="161"/>
      <c r="H117" s="161"/>
      <c r="I117" s="161"/>
      <c r="J117" s="159"/>
      <c r="K117" s="1"/>
      <c r="L117" s="1"/>
      <c r="M117" s="1"/>
      <c r="N117" s="1"/>
      <c r="O117" s="1"/>
      <c r="P117" s="1"/>
      <c r="Q117" s="1"/>
      <c r="R117" s="1"/>
      <c r="S117" s="1"/>
      <c r="V117" s="1"/>
    </row>
    <row r="118" spans="1:22" ht="15">
      <c r="A118" s="159"/>
      <c r="B118" s="159"/>
      <c r="C118" s="159"/>
      <c r="D118" s="170" t="s">
        <v>211</v>
      </c>
      <c r="E118" s="159"/>
      <c r="F118" s="160">
        <v>14.916</v>
      </c>
      <c r="G118" s="161"/>
      <c r="H118" s="161"/>
      <c r="I118" s="161"/>
      <c r="J118" s="159"/>
      <c r="K118" s="1"/>
      <c r="L118" s="1"/>
      <c r="M118" s="1"/>
      <c r="N118" s="1"/>
      <c r="O118" s="1"/>
      <c r="P118" s="1"/>
      <c r="Q118" s="1"/>
      <c r="R118" s="1"/>
      <c r="S118" s="1"/>
      <c r="V118" s="1"/>
    </row>
    <row r="119" spans="1:26" ht="24.75" customHeight="1">
      <c r="A119" s="182">
        <v>28</v>
      </c>
      <c r="B119" s="177" t="s">
        <v>212</v>
      </c>
      <c r="C119" s="183" t="s">
        <v>213</v>
      </c>
      <c r="D119" s="177" t="s">
        <v>214</v>
      </c>
      <c r="E119" s="177" t="s">
        <v>195</v>
      </c>
      <c r="F119" s="178">
        <v>70.51</v>
      </c>
      <c r="G119" s="179">
        <v>0</v>
      </c>
      <c r="H119" s="179">
        <v>0</v>
      </c>
      <c r="I119" s="179">
        <f>ROUND(F119*(G119+H119),2)</f>
        <v>0</v>
      </c>
      <c r="J119" s="177">
        <f>ROUND(F119*(N119),2)</f>
        <v>0</v>
      </c>
      <c r="K119" s="180">
        <f>ROUND(F119*(O119),2)</f>
        <v>0</v>
      </c>
      <c r="L119" s="180">
        <f>ROUND(F119*(G119),2)</f>
        <v>0</v>
      </c>
      <c r="M119" s="180">
        <f>ROUND(F119*(H119),2)</f>
        <v>0</v>
      </c>
      <c r="N119" s="180">
        <v>0</v>
      </c>
      <c r="O119" s="180"/>
      <c r="P119" s="185">
        <v>0.0001</v>
      </c>
      <c r="Q119" s="186"/>
      <c r="R119" s="186">
        <v>0.0001</v>
      </c>
      <c r="S119" s="184">
        <f>ROUND(F119*(P119),3)</f>
        <v>0.007</v>
      </c>
      <c r="T119" s="181"/>
      <c r="U119" s="181"/>
      <c r="V119" s="185"/>
      <c r="Z119">
        <v>0</v>
      </c>
    </row>
    <row r="120" spans="1:22" ht="12" customHeight="1">
      <c r="A120" s="159"/>
      <c r="B120" s="159"/>
      <c r="C120" s="169"/>
      <c r="D120" s="169" t="s">
        <v>215</v>
      </c>
      <c r="E120" s="159"/>
      <c r="F120" s="160"/>
      <c r="G120" s="161"/>
      <c r="H120" s="161"/>
      <c r="I120" s="161"/>
      <c r="J120" s="159"/>
      <c r="K120" s="1"/>
      <c r="L120" s="1"/>
      <c r="M120" s="1"/>
      <c r="N120" s="1"/>
      <c r="O120" s="1"/>
      <c r="P120" s="1"/>
      <c r="Q120" s="1"/>
      <c r="R120" s="1"/>
      <c r="S120" s="1"/>
      <c r="V120" s="1"/>
    </row>
    <row r="121" spans="1:22" ht="15">
      <c r="A121" s="159"/>
      <c r="B121" s="159"/>
      <c r="C121" s="159"/>
      <c r="D121" s="170" t="s">
        <v>216</v>
      </c>
      <c r="E121" s="159"/>
      <c r="F121" s="160">
        <v>70.51</v>
      </c>
      <c r="G121" s="161"/>
      <c r="H121" s="161"/>
      <c r="I121" s="161"/>
      <c r="J121" s="159"/>
      <c r="K121" s="1"/>
      <c r="L121" s="1"/>
      <c r="M121" s="1"/>
      <c r="N121" s="1"/>
      <c r="O121" s="1"/>
      <c r="P121" s="1"/>
      <c r="Q121" s="1"/>
      <c r="R121" s="1"/>
      <c r="S121" s="1"/>
      <c r="V121" s="1"/>
    </row>
    <row r="122" spans="1:26" ht="15">
      <c r="A122" s="144"/>
      <c r="B122" s="144"/>
      <c r="C122" s="158">
        <v>711</v>
      </c>
      <c r="D122" s="158" t="s">
        <v>76</v>
      </c>
      <c r="E122" s="144"/>
      <c r="F122" s="157"/>
      <c r="G122" s="146">
        <f>ROUND((SUM(L102:L121))/1,2)</f>
        <v>0</v>
      </c>
      <c r="H122" s="146">
        <f>ROUND((SUM(M102:M121))/1,2)</f>
        <v>0</v>
      </c>
      <c r="I122" s="146">
        <f>ROUND((SUM(I102:I121))/1,2)</f>
        <v>0</v>
      </c>
      <c r="J122" s="144"/>
      <c r="K122" s="144"/>
      <c r="L122" s="144">
        <f>ROUND((SUM(L102:L121))/1,2)</f>
        <v>0</v>
      </c>
      <c r="M122" s="144">
        <f>ROUND((SUM(M102:M121))/1,2)</f>
        <v>0</v>
      </c>
      <c r="N122" s="144"/>
      <c r="O122" s="144"/>
      <c r="P122" s="174"/>
      <c r="Q122" s="144"/>
      <c r="R122" s="144"/>
      <c r="S122" s="174">
        <f>ROUND((SUM(S102:S121))/1,2)</f>
        <v>0.03</v>
      </c>
      <c r="T122" s="142"/>
      <c r="U122" s="142"/>
      <c r="V122" s="2">
        <f>ROUND((SUM(V102:V121))/1,2)</f>
        <v>0</v>
      </c>
      <c r="W122" s="142"/>
      <c r="X122" s="142"/>
      <c r="Y122" s="142"/>
      <c r="Z122" s="142"/>
    </row>
    <row r="123" spans="1:22" ht="15">
      <c r="A123" s="1"/>
      <c r="B123" s="1"/>
      <c r="C123" s="1"/>
      <c r="D123" s="1"/>
      <c r="E123" s="1"/>
      <c r="F123" s="153"/>
      <c r="G123" s="139"/>
      <c r="H123" s="139"/>
      <c r="I123" s="139"/>
      <c r="J123" s="1"/>
      <c r="K123" s="1"/>
      <c r="L123" s="1"/>
      <c r="M123" s="1"/>
      <c r="N123" s="1"/>
      <c r="O123" s="1"/>
      <c r="P123" s="1"/>
      <c r="Q123" s="1"/>
      <c r="R123" s="1"/>
      <c r="S123" s="1"/>
      <c r="V123" s="1"/>
    </row>
    <row r="124" spans="1:26" ht="15">
      <c r="A124" s="144"/>
      <c r="B124" s="144"/>
      <c r="C124" s="158">
        <v>713</v>
      </c>
      <c r="D124" s="158" t="s">
        <v>77</v>
      </c>
      <c r="E124" s="144"/>
      <c r="F124" s="157"/>
      <c r="G124" s="145"/>
      <c r="H124" s="145"/>
      <c r="I124" s="145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2"/>
      <c r="U124" s="142"/>
      <c r="V124" s="144"/>
      <c r="W124" s="142"/>
      <c r="X124" s="142"/>
      <c r="Y124" s="142"/>
      <c r="Z124" s="142"/>
    </row>
    <row r="125" spans="1:26" ht="24.75" customHeight="1">
      <c r="A125" s="167">
        <v>29</v>
      </c>
      <c r="B125" s="162" t="s">
        <v>217</v>
      </c>
      <c r="C125" s="168" t="s">
        <v>218</v>
      </c>
      <c r="D125" s="162" t="s">
        <v>219</v>
      </c>
      <c r="E125" s="162" t="s">
        <v>104</v>
      </c>
      <c r="F125" s="163">
        <v>6.45</v>
      </c>
      <c r="G125" s="164">
        <v>0</v>
      </c>
      <c r="H125" s="164">
        <v>0</v>
      </c>
      <c r="I125" s="164">
        <f>ROUND(F125*(G125+H125),2)</f>
        <v>0</v>
      </c>
      <c r="J125" s="162">
        <f>ROUND(F125*(N125),2)</f>
        <v>0</v>
      </c>
      <c r="K125" s="165">
        <f>ROUND(F125*(O125),2)</f>
        <v>0</v>
      </c>
      <c r="L125" s="165">
        <f>ROUND(F125*(G125),2)</f>
        <v>0</v>
      </c>
      <c r="M125" s="165">
        <f>ROUND(F125*(H125),2)</f>
        <v>0</v>
      </c>
      <c r="N125" s="165">
        <v>0</v>
      </c>
      <c r="O125" s="165"/>
      <c r="P125" s="173"/>
      <c r="Q125" s="173"/>
      <c r="R125" s="173"/>
      <c r="S125" s="171">
        <f>ROUND(F125*(P125),3)</f>
        <v>0</v>
      </c>
      <c r="T125" s="166"/>
      <c r="U125" s="166"/>
      <c r="V125" s="172"/>
      <c r="Z125">
        <v>0</v>
      </c>
    </row>
    <row r="126" spans="1:22" ht="12" customHeight="1">
      <c r="A126" s="159"/>
      <c r="B126" s="159"/>
      <c r="C126" s="169"/>
      <c r="D126" s="169" t="s">
        <v>220</v>
      </c>
      <c r="E126" s="159"/>
      <c r="F126" s="160"/>
      <c r="G126" s="161"/>
      <c r="H126" s="161"/>
      <c r="I126" s="161"/>
      <c r="J126" s="159"/>
      <c r="K126" s="1"/>
      <c r="L126" s="1"/>
      <c r="M126" s="1"/>
      <c r="N126" s="1"/>
      <c r="O126" s="1"/>
      <c r="P126" s="1"/>
      <c r="Q126" s="1"/>
      <c r="R126" s="1"/>
      <c r="S126" s="1"/>
      <c r="V126" s="1"/>
    </row>
    <row r="127" spans="1:22" ht="15">
      <c r="A127" s="159"/>
      <c r="B127" s="159"/>
      <c r="C127" s="159"/>
      <c r="D127" s="170" t="s">
        <v>221</v>
      </c>
      <c r="E127" s="159"/>
      <c r="F127" s="160">
        <v>5.6</v>
      </c>
      <c r="G127" s="161"/>
      <c r="H127" s="161"/>
      <c r="I127" s="161"/>
      <c r="J127" s="159"/>
      <c r="K127" s="1"/>
      <c r="L127" s="1"/>
      <c r="M127" s="1"/>
      <c r="N127" s="1"/>
      <c r="O127" s="1"/>
      <c r="P127" s="1"/>
      <c r="Q127" s="1"/>
      <c r="R127" s="1"/>
      <c r="S127" s="1"/>
      <c r="V127" s="1"/>
    </row>
    <row r="128" spans="1:22" ht="12" customHeight="1">
      <c r="A128" s="159"/>
      <c r="B128" s="159"/>
      <c r="C128" s="169"/>
      <c r="D128" s="169" t="s">
        <v>107</v>
      </c>
      <c r="E128" s="159"/>
      <c r="F128" s="160"/>
      <c r="G128" s="161"/>
      <c r="H128" s="161"/>
      <c r="I128" s="161"/>
      <c r="J128" s="159"/>
      <c r="K128" s="1"/>
      <c r="L128" s="1"/>
      <c r="M128" s="1"/>
      <c r="N128" s="1"/>
      <c r="O128" s="1"/>
      <c r="P128" s="1"/>
      <c r="Q128" s="1"/>
      <c r="R128" s="1"/>
      <c r="S128" s="1"/>
      <c r="V128" s="1"/>
    </row>
    <row r="129" spans="1:22" ht="15">
      <c r="A129" s="159"/>
      <c r="B129" s="159"/>
      <c r="C129" s="159"/>
      <c r="D129" s="170" t="s">
        <v>139</v>
      </c>
      <c r="E129" s="159"/>
      <c r="F129" s="160">
        <v>0.85</v>
      </c>
      <c r="G129" s="161"/>
      <c r="H129" s="161"/>
      <c r="I129" s="161"/>
      <c r="J129" s="159"/>
      <c r="K129" s="1"/>
      <c r="L129" s="1"/>
      <c r="M129" s="1"/>
      <c r="N129" s="1"/>
      <c r="O129" s="1"/>
      <c r="P129" s="1"/>
      <c r="Q129" s="1"/>
      <c r="R129" s="1"/>
      <c r="S129" s="1"/>
      <c r="V129" s="1"/>
    </row>
    <row r="130" spans="1:26" ht="24.75" customHeight="1">
      <c r="A130" s="167">
        <v>30</v>
      </c>
      <c r="B130" s="162" t="s">
        <v>222</v>
      </c>
      <c r="C130" s="168" t="s">
        <v>223</v>
      </c>
      <c r="D130" s="162" t="s">
        <v>224</v>
      </c>
      <c r="E130" s="162" t="s">
        <v>201</v>
      </c>
      <c r="F130" s="163">
        <v>1.7999999999999998</v>
      </c>
      <c r="G130" s="164">
        <v>0</v>
      </c>
      <c r="H130" s="164">
        <v>0</v>
      </c>
      <c r="I130" s="164">
        <f>ROUND(F130*(G130+H130),2)</f>
        <v>0</v>
      </c>
      <c r="J130" s="162">
        <f>ROUND(F130*(N130),2)</f>
        <v>0</v>
      </c>
      <c r="K130" s="165">
        <f>ROUND(F130*(O130),2)</f>
        <v>0</v>
      </c>
      <c r="L130" s="165">
        <f>ROUND(F130*(G130),2)</f>
        <v>0</v>
      </c>
      <c r="M130" s="165">
        <f>ROUND(F130*(H130),2)</f>
        <v>0</v>
      </c>
      <c r="N130" s="165">
        <v>0</v>
      </c>
      <c r="O130" s="165"/>
      <c r="P130" s="173"/>
      <c r="Q130" s="173"/>
      <c r="R130" s="173"/>
      <c r="S130" s="171">
        <f>ROUND(F130*(P130),3)</f>
        <v>0</v>
      </c>
      <c r="T130" s="166"/>
      <c r="U130" s="166"/>
      <c r="V130" s="172"/>
      <c r="Z130">
        <v>0</v>
      </c>
    </row>
    <row r="131" spans="1:26" ht="24.75" customHeight="1">
      <c r="A131" s="182">
        <v>31</v>
      </c>
      <c r="B131" s="177" t="s">
        <v>212</v>
      </c>
      <c r="C131" s="183" t="s">
        <v>225</v>
      </c>
      <c r="D131" s="177" t="s">
        <v>226</v>
      </c>
      <c r="E131" s="177" t="s">
        <v>104</v>
      </c>
      <c r="F131" s="178">
        <v>7.74</v>
      </c>
      <c r="G131" s="179">
        <v>0</v>
      </c>
      <c r="H131" s="179">
        <v>0</v>
      </c>
      <c r="I131" s="179">
        <f>ROUND(F131*(G131+H131),2)</f>
        <v>0</v>
      </c>
      <c r="J131" s="177">
        <f>ROUND(F131*(N131),2)</f>
        <v>0</v>
      </c>
      <c r="K131" s="180">
        <f>ROUND(F131*(O131),2)</f>
        <v>0</v>
      </c>
      <c r="L131" s="180">
        <f>ROUND(F131*(G131),2)</f>
        <v>0</v>
      </c>
      <c r="M131" s="180">
        <f>ROUND(F131*(H131),2)</f>
        <v>0</v>
      </c>
      <c r="N131" s="180">
        <v>0</v>
      </c>
      <c r="O131" s="180"/>
      <c r="P131" s="185">
        <v>0.0015</v>
      </c>
      <c r="Q131" s="186"/>
      <c r="R131" s="186">
        <v>0.0015</v>
      </c>
      <c r="S131" s="184">
        <f>ROUND(F131*(P131),3)</f>
        <v>0.012</v>
      </c>
      <c r="T131" s="181"/>
      <c r="U131" s="181"/>
      <c r="V131" s="185"/>
      <c r="Z131">
        <v>0</v>
      </c>
    </row>
    <row r="132" spans="1:22" ht="12" customHeight="1">
      <c r="A132" s="159"/>
      <c r="B132" s="159"/>
      <c r="C132" s="169"/>
      <c r="D132" s="169" t="s">
        <v>227</v>
      </c>
      <c r="E132" s="159"/>
      <c r="F132" s="160"/>
      <c r="G132" s="161"/>
      <c r="H132" s="161"/>
      <c r="I132" s="161"/>
      <c r="J132" s="159"/>
      <c r="K132" s="1"/>
      <c r="L132" s="1"/>
      <c r="M132" s="1"/>
      <c r="N132" s="1"/>
      <c r="O132" s="1"/>
      <c r="P132" s="1"/>
      <c r="Q132" s="1"/>
      <c r="R132" s="1"/>
      <c r="S132" s="1"/>
      <c r="V132" s="1"/>
    </row>
    <row r="133" spans="1:22" ht="15">
      <c r="A133" s="159"/>
      <c r="B133" s="159"/>
      <c r="C133" s="159"/>
      <c r="D133" s="170" t="s">
        <v>228</v>
      </c>
      <c r="E133" s="159"/>
      <c r="F133" s="160">
        <v>7.74</v>
      </c>
      <c r="G133" s="161"/>
      <c r="H133" s="161"/>
      <c r="I133" s="161"/>
      <c r="J133" s="159"/>
      <c r="K133" s="1"/>
      <c r="L133" s="1"/>
      <c r="M133" s="1"/>
      <c r="N133" s="1"/>
      <c r="O133" s="1"/>
      <c r="P133" s="1"/>
      <c r="Q133" s="1"/>
      <c r="R133" s="1"/>
      <c r="S133" s="1"/>
      <c r="V133" s="1"/>
    </row>
    <row r="134" spans="1:26" ht="15">
      <c r="A134" s="144"/>
      <c r="B134" s="144"/>
      <c r="C134" s="158">
        <v>713</v>
      </c>
      <c r="D134" s="158" t="s">
        <v>77</v>
      </c>
      <c r="E134" s="144"/>
      <c r="F134" s="157"/>
      <c r="G134" s="146">
        <f>ROUND((SUM(L124:L133))/1,2)</f>
        <v>0</v>
      </c>
      <c r="H134" s="146">
        <f>ROUND((SUM(M124:M133))/1,2)</f>
        <v>0</v>
      </c>
      <c r="I134" s="146">
        <f>ROUND((SUM(I124:I133))/1,2)</f>
        <v>0</v>
      </c>
      <c r="J134" s="144"/>
      <c r="K134" s="144"/>
      <c r="L134" s="144">
        <f>ROUND((SUM(L124:L133))/1,2)</f>
        <v>0</v>
      </c>
      <c r="M134" s="144">
        <f>ROUND((SUM(M124:M133))/1,2)</f>
        <v>0</v>
      </c>
      <c r="N134" s="144"/>
      <c r="O134" s="144"/>
      <c r="P134" s="174"/>
      <c r="Q134" s="144"/>
      <c r="R134" s="144"/>
      <c r="S134" s="174">
        <f>ROUND((SUM(S124:S133))/1,2)</f>
        <v>0.01</v>
      </c>
      <c r="T134" s="142"/>
      <c r="U134" s="142"/>
      <c r="V134" s="2">
        <f>ROUND((SUM(V124:V133))/1,2)</f>
        <v>0</v>
      </c>
      <c r="W134" s="142"/>
      <c r="X134" s="142"/>
      <c r="Y134" s="142"/>
      <c r="Z134" s="142"/>
    </row>
    <row r="135" spans="1:22" ht="15">
      <c r="A135" s="1"/>
      <c r="B135" s="1"/>
      <c r="C135" s="1"/>
      <c r="D135" s="1"/>
      <c r="E135" s="1"/>
      <c r="F135" s="153"/>
      <c r="G135" s="139"/>
      <c r="H135" s="139"/>
      <c r="I135" s="139"/>
      <c r="J135" s="1"/>
      <c r="K135" s="1"/>
      <c r="L135" s="1"/>
      <c r="M135" s="1"/>
      <c r="N135" s="1"/>
      <c r="O135" s="1"/>
      <c r="P135" s="1"/>
      <c r="Q135" s="1"/>
      <c r="R135" s="1"/>
      <c r="S135" s="1"/>
      <c r="V135" s="1"/>
    </row>
    <row r="136" spans="1:26" ht="15">
      <c r="A136" s="144"/>
      <c r="B136" s="144"/>
      <c r="C136" s="158">
        <v>721</v>
      </c>
      <c r="D136" s="158" t="s">
        <v>78</v>
      </c>
      <c r="E136" s="144"/>
      <c r="F136" s="157"/>
      <c r="G136" s="145"/>
      <c r="H136" s="145"/>
      <c r="I136" s="145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2"/>
      <c r="U136" s="142"/>
      <c r="V136" s="144"/>
      <c r="W136" s="142"/>
      <c r="X136" s="142"/>
      <c r="Y136" s="142"/>
      <c r="Z136" s="142"/>
    </row>
    <row r="137" spans="1:26" ht="24.75" customHeight="1">
      <c r="A137" s="167">
        <v>32</v>
      </c>
      <c r="B137" s="162" t="s">
        <v>229</v>
      </c>
      <c r="C137" s="168" t="s">
        <v>230</v>
      </c>
      <c r="D137" s="162" t="s">
        <v>231</v>
      </c>
      <c r="E137" s="162" t="s">
        <v>201</v>
      </c>
      <c r="F137" s="163">
        <v>1.3</v>
      </c>
      <c r="G137" s="164">
        <v>0</v>
      </c>
      <c r="H137" s="164">
        <v>0</v>
      </c>
      <c r="I137" s="164">
        <f>ROUND(F137*(G137+H137),2)</f>
        <v>0</v>
      </c>
      <c r="J137" s="162">
        <f>ROUND(F137*(N137),2)</f>
        <v>0</v>
      </c>
      <c r="K137" s="165">
        <f>ROUND(F137*(O137),2)</f>
        <v>0</v>
      </c>
      <c r="L137" s="165">
        <f>ROUND(F137*(G137),2)</f>
        <v>0</v>
      </c>
      <c r="M137" s="165">
        <f>ROUND(F137*(H137),2)</f>
        <v>0</v>
      </c>
      <c r="N137" s="165">
        <v>0</v>
      </c>
      <c r="O137" s="165"/>
      <c r="P137" s="173"/>
      <c r="Q137" s="173"/>
      <c r="R137" s="173"/>
      <c r="S137" s="171">
        <f>ROUND(F137*(P137),3)</f>
        <v>0</v>
      </c>
      <c r="T137" s="166"/>
      <c r="U137" s="166"/>
      <c r="V137" s="172"/>
      <c r="Z137">
        <v>0</v>
      </c>
    </row>
    <row r="138" spans="1:26" ht="24.75" customHeight="1">
      <c r="A138" s="167">
        <v>33</v>
      </c>
      <c r="B138" s="162" t="s">
        <v>232</v>
      </c>
      <c r="C138" s="168" t="s">
        <v>233</v>
      </c>
      <c r="D138" s="162" t="s">
        <v>234</v>
      </c>
      <c r="E138" s="162" t="s">
        <v>235</v>
      </c>
      <c r="F138" s="163">
        <v>3</v>
      </c>
      <c r="G138" s="164">
        <v>0</v>
      </c>
      <c r="H138" s="164">
        <v>0</v>
      </c>
      <c r="I138" s="164">
        <f>ROUND(F138*(G138+H138),2)</f>
        <v>0</v>
      </c>
      <c r="J138" s="162">
        <f>ROUND(F138*(N138),2)</f>
        <v>0</v>
      </c>
      <c r="K138" s="165">
        <f>ROUND(F138*(O138),2)</f>
        <v>0</v>
      </c>
      <c r="L138" s="165">
        <f>ROUND(F138*(G138),2)</f>
        <v>0</v>
      </c>
      <c r="M138" s="165">
        <f>ROUND(F138*(H138),2)</f>
        <v>0</v>
      </c>
      <c r="N138" s="165">
        <v>0</v>
      </c>
      <c r="O138" s="165"/>
      <c r="P138" s="172">
        <v>0.00472</v>
      </c>
      <c r="Q138" s="173"/>
      <c r="R138" s="173">
        <v>0.00472</v>
      </c>
      <c r="S138" s="171">
        <f>ROUND(F138*(P138),3)</f>
        <v>0.014</v>
      </c>
      <c r="T138" s="166"/>
      <c r="U138" s="166"/>
      <c r="V138" s="172"/>
      <c r="Z138">
        <v>0</v>
      </c>
    </row>
    <row r="139" spans="1:22" ht="12" customHeight="1">
      <c r="A139" s="159"/>
      <c r="B139" s="159"/>
      <c r="C139" s="169"/>
      <c r="D139" s="169" t="s">
        <v>236</v>
      </c>
      <c r="E139" s="159"/>
      <c r="F139" s="160"/>
      <c r="G139" s="161"/>
      <c r="H139" s="161"/>
      <c r="I139" s="161"/>
      <c r="J139" s="159"/>
      <c r="K139" s="1"/>
      <c r="L139" s="1"/>
      <c r="M139" s="1"/>
      <c r="N139" s="1"/>
      <c r="O139" s="1"/>
      <c r="P139" s="1"/>
      <c r="Q139" s="1"/>
      <c r="R139" s="1"/>
      <c r="S139" s="1"/>
      <c r="V139" s="1"/>
    </row>
    <row r="140" spans="1:22" ht="15">
      <c r="A140" s="159"/>
      <c r="B140" s="159"/>
      <c r="C140" s="159"/>
      <c r="D140" s="170" t="s">
        <v>237</v>
      </c>
      <c r="E140" s="159"/>
      <c r="F140" s="160">
        <v>3</v>
      </c>
      <c r="G140" s="161"/>
      <c r="H140" s="161"/>
      <c r="I140" s="161"/>
      <c r="J140" s="159"/>
      <c r="K140" s="1"/>
      <c r="L140" s="1"/>
      <c r="M140" s="1"/>
      <c r="N140" s="1"/>
      <c r="O140" s="1"/>
      <c r="P140" s="1"/>
      <c r="Q140" s="1"/>
      <c r="R140" s="1"/>
      <c r="S140" s="1"/>
      <c r="V140" s="1"/>
    </row>
    <row r="141" spans="1:26" ht="24.75" customHeight="1">
      <c r="A141" s="167">
        <v>34</v>
      </c>
      <c r="B141" s="162" t="s">
        <v>232</v>
      </c>
      <c r="C141" s="168" t="s">
        <v>238</v>
      </c>
      <c r="D141" s="162" t="s">
        <v>239</v>
      </c>
      <c r="E141" s="162" t="s">
        <v>235</v>
      </c>
      <c r="F141" s="163">
        <v>19</v>
      </c>
      <c r="G141" s="164">
        <v>0</v>
      </c>
      <c r="H141" s="164">
        <v>0</v>
      </c>
      <c r="I141" s="164">
        <f>ROUND(F141*(G141+H141),2)</f>
        <v>0</v>
      </c>
      <c r="J141" s="162">
        <f>ROUND(F141*(N141),2)</f>
        <v>0</v>
      </c>
      <c r="K141" s="165">
        <f>ROUND(F141*(O141),2)</f>
        <v>0</v>
      </c>
      <c r="L141" s="165">
        <f>ROUND(F141*(G141),2)</f>
        <v>0</v>
      </c>
      <c r="M141" s="165">
        <f>ROUND(F141*(H141),2)</f>
        <v>0</v>
      </c>
      <c r="N141" s="165">
        <v>0</v>
      </c>
      <c r="O141" s="165"/>
      <c r="P141" s="172">
        <v>0.00121</v>
      </c>
      <c r="Q141" s="173"/>
      <c r="R141" s="173">
        <v>0.00121</v>
      </c>
      <c r="S141" s="171">
        <f>ROUND(F141*(P141),3)</f>
        <v>0.023</v>
      </c>
      <c r="T141" s="166"/>
      <c r="U141" s="166"/>
      <c r="V141" s="172"/>
      <c r="Z141">
        <v>0</v>
      </c>
    </row>
    <row r="142" spans="1:22" ht="12" customHeight="1">
      <c r="A142" s="159"/>
      <c r="B142" s="159"/>
      <c r="C142" s="169"/>
      <c r="D142" s="169" t="s">
        <v>240</v>
      </c>
      <c r="E142" s="159"/>
      <c r="F142" s="160"/>
      <c r="G142" s="161"/>
      <c r="H142" s="161"/>
      <c r="I142" s="161"/>
      <c r="J142" s="159"/>
      <c r="K142" s="1"/>
      <c r="L142" s="1"/>
      <c r="M142" s="1"/>
      <c r="N142" s="1"/>
      <c r="O142" s="1"/>
      <c r="P142" s="1"/>
      <c r="Q142" s="1"/>
      <c r="R142" s="1"/>
      <c r="S142" s="1"/>
      <c r="V142" s="1"/>
    </row>
    <row r="143" spans="1:22" ht="15">
      <c r="A143" s="159"/>
      <c r="B143" s="159"/>
      <c r="C143" s="159"/>
      <c r="D143" s="170" t="s">
        <v>241</v>
      </c>
      <c r="E143" s="159"/>
      <c r="F143" s="160">
        <v>17</v>
      </c>
      <c r="G143" s="161"/>
      <c r="H143" s="161"/>
      <c r="I143" s="161"/>
      <c r="J143" s="159"/>
      <c r="K143" s="1"/>
      <c r="L143" s="1"/>
      <c r="M143" s="1"/>
      <c r="N143" s="1"/>
      <c r="O143" s="1"/>
      <c r="P143" s="1"/>
      <c r="Q143" s="1"/>
      <c r="R143" s="1"/>
      <c r="S143" s="1"/>
      <c r="V143" s="1"/>
    </row>
    <row r="144" spans="1:22" ht="12" customHeight="1">
      <c r="A144" s="159"/>
      <c r="B144" s="159"/>
      <c r="C144" s="169"/>
      <c r="D144" s="169" t="s">
        <v>206</v>
      </c>
      <c r="E144" s="159"/>
      <c r="F144" s="160"/>
      <c r="G144" s="161"/>
      <c r="H144" s="161"/>
      <c r="I144" s="161"/>
      <c r="J144" s="159"/>
      <c r="K144" s="1"/>
      <c r="L144" s="1"/>
      <c r="M144" s="1"/>
      <c r="N144" s="1"/>
      <c r="O144" s="1"/>
      <c r="P144" s="1"/>
      <c r="Q144" s="1"/>
      <c r="R144" s="1"/>
      <c r="S144" s="1"/>
      <c r="V144" s="1"/>
    </row>
    <row r="145" spans="1:22" ht="15">
      <c r="A145" s="159"/>
      <c r="B145" s="159"/>
      <c r="C145" s="159"/>
      <c r="D145" s="170" t="s">
        <v>242</v>
      </c>
      <c r="E145" s="159"/>
      <c r="F145" s="160">
        <v>2</v>
      </c>
      <c r="G145" s="161"/>
      <c r="H145" s="161"/>
      <c r="I145" s="161"/>
      <c r="J145" s="159"/>
      <c r="K145" s="1"/>
      <c r="L145" s="1"/>
      <c r="M145" s="1"/>
      <c r="N145" s="1"/>
      <c r="O145" s="1"/>
      <c r="P145" s="1"/>
      <c r="Q145" s="1"/>
      <c r="R145" s="1"/>
      <c r="S145" s="1"/>
      <c r="V145" s="1"/>
    </row>
    <row r="146" spans="1:26" ht="24.75" customHeight="1">
      <c r="A146" s="167">
        <v>35</v>
      </c>
      <c r="B146" s="162" t="s">
        <v>232</v>
      </c>
      <c r="C146" s="168" t="s">
        <v>243</v>
      </c>
      <c r="D146" s="162" t="s">
        <v>244</v>
      </c>
      <c r="E146" s="162" t="s">
        <v>195</v>
      </c>
      <c r="F146" s="163">
        <v>24.3</v>
      </c>
      <c r="G146" s="164">
        <v>0</v>
      </c>
      <c r="H146" s="164">
        <v>0</v>
      </c>
      <c r="I146" s="164">
        <f>ROUND(F146*(G146+H146),2)</f>
        <v>0</v>
      </c>
      <c r="J146" s="162">
        <f>ROUND(F146*(N146),2)</f>
        <v>0</v>
      </c>
      <c r="K146" s="165">
        <f>ROUND(F146*(O146),2)</f>
        <v>0</v>
      </c>
      <c r="L146" s="165">
        <f>ROUND(F146*(G146),2)</f>
        <v>0</v>
      </c>
      <c r="M146" s="165">
        <f>ROUND(F146*(H146),2)</f>
        <v>0</v>
      </c>
      <c r="N146" s="165">
        <v>0</v>
      </c>
      <c r="O146" s="165"/>
      <c r="P146" s="173"/>
      <c r="Q146" s="173"/>
      <c r="R146" s="173"/>
      <c r="S146" s="171">
        <f>ROUND(F146*(P146),3)</f>
        <v>0</v>
      </c>
      <c r="T146" s="166"/>
      <c r="U146" s="166"/>
      <c r="V146" s="172"/>
      <c r="Z146">
        <v>0</v>
      </c>
    </row>
    <row r="147" spans="1:22" ht="12" customHeight="1">
      <c r="A147" s="159"/>
      <c r="B147" s="159"/>
      <c r="C147" s="169"/>
      <c r="D147" s="169" t="s">
        <v>111</v>
      </c>
      <c r="E147" s="159"/>
      <c r="F147" s="160"/>
      <c r="G147" s="161"/>
      <c r="H147" s="161"/>
      <c r="I147" s="161"/>
      <c r="J147" s="159"/>
      <c r="K147" s="1"/>
      <c r="L147" s="1"/>
      <c r="M147" s="1"/>
      <c r="N147" s="1"/>
      <c r="O147" s="1"/>
      <c r="P147" s="1"/>
      <c r="Q147" s="1"/>
      <c r="R147" s="1"/>
      <c r="S147" s="1"/>
      <c r="V147" s="1"/>
    </row>
    <row r="148" spans="1:22" ht="15">
      <c r="A148" s="159"/>
      <c r="B148" s="159"/>
      <c r="C148" s="159"/>
      <c r="D148" s="170" t="s">
        <v>245</v>
      </c>
      <c r="E148" s="159"/>
      <c r="F148" s="160">
        <v>21</v>
      </c>
      <c r="G148" s="161"/>
      <c r="H148" s="161"/>
      <c r="I148" s="161"/>
      <c r="J148" s="159"/>
      <c r="K148" s="1"/>
      <c r="L148" s="1"/>
      <c r="M148" s="1"/>
      <c r="N148" s="1"/>
      <c r="O148" s="1"/>
      <c r="P148" s="1"/>
      <c r="Q148" s="1"/>
      <c r="R148" s="1"/>
      <c r="S148" s="1"/>
      <c r="V148" s="1"/>
    </row>
    <row r="149" spans="1:22" ht="12" customHeight="1">
      <c r="A149" s="159"/>
      <c r="B149" s="159"/>
      <c r="C149" s="169"/>
      <c r="D149" s="169" t="s">
        <v>246</v>
      </c>
      <c r="E149" s="159"/>
      <c r="F149" s="160"/>
      <c r="G149" s="161"/>
      <c r="H149" s="161"/>
      <c r="I149" s="161"/>
      <c r="J149" s="159"/>
      <c r="K149" s="1"/>
      <c r="L149" s="1"/>
      <c r="M149" s="1"/>
      <c r="N149" s="1"/>
      <c r="O149" s="1"/>
      <c r="P149" s="1"/>
      <c r="Q149" s="1"/>
      <c r="R149" s="1"/>
      <c r="S149" s="1"/>
      <c r="V149" s="1"/>
    </row>
    <row r="150" spans="1:22" ht="15">
      <c r="A150" s="159"/>
      <c r="B150" s="159"/>
      <c r="C150" s="159"/>
      <c r="D150" s="170" t="s">
        <v>247</v>
      </c>
      <c r="E150" s="159"/>
      <c r="F150" s="160">
        <v>3.3</v>
      </c>
      <c r="G150" s="161"/>
      <c r="H150" s="161"/>
      <c r="I150" s="161"/>
      <c r="J150" s="159"/>
      <c r="K150" s="1"/>
      <c r="L150" s="1"/>
      <c r="M150" s="1"/>
      <c r="N150" s="1"/>
      <c r="O150" s="1"/>
      <c r="P150" s="1"/>
      <c r="Q150" s="1"/>
      <c r="R150" s="1"/>
      <c r="S150" s="1"/>
      <c r="V150" s="1"/>
    </row>
    <row r="151" spans="1:26" ht="15">
      <c r="A151" s="144"/>
      <c r="B151" s="144"/>
      <c r="C151" s="158">
        <v>721</v>
      </c>
      <c r="D151" s="158" t="s">
        <v>78</v>
      </c>
      <c r="E151" s="144"/>
      <c r="F151" s="157"/>
      <c r="G151" s="146">
        <f>ROUND((SUM(L136:L150))/1,2)</f>
        <v>0</v>
      </c>
      <c r="H151" s="146">
        <f>ROUND((SUM(M136:M150))/1,2)</f>
        <v>0</v>
      </c>
      <c r="I151" s="146">
        <f>ROUND((SUM(I136:I150))/1,2)</f>
        <v>0</v>
      </c>
      <c r="J151" s="144"/>
      <c r="K151" s="144"/>
      <c r="L151" s="144">
        <f>ROUND((SUM(L136:L150))/1,2)</f>
        <v>0</v>
      </c>
      <c r="M151" s="144">
        <f>ROUND((SUM(M136:M150))/1,2)</f>
        <v>0</v>
      </c>
      <c r="N151" s="144"/>
      <c r="O151" s="144"/>
      <c r="P151" s="174"/>
      <c r="Q151" s="144"/>
      <c r="R151" s="144"/>
      <c r="S151" s="174">
        <f>ROUND((SUM(S136:S150))/1,2)</f>
        <v>0.04</v>
      </c>
      <c r="T151" s="142"/>
      <c r="U151" s="142"/>
      <c r="V151" s="2">
        <f>ROUND((SUM(V136:V150))/1,2)</f>
        <v>0</v>
      </c>
      <c r="W151" s="142"/>
      <c r="X151" s="142"/>
      <c r="Y151" s="142"/>
      <c r="Z151" s="142"/>
    </row>
    <row r="152" spans="1:22" ht="15">
      <c r="A152" s="1"/>
      <c r="B152" s="1"/>
      <c r="C152" s="1"/>
      <c r="D152" s="1"/>
      <c r="E152" s="1"/>
      <c r="F152" s="153"/>
      <c r="G152" s="139"/>
      <c r="H152" s="139"/>
      <c r="I152" s="139"/>
      <c r="J152" s="1"/>
      <c r="K152" s="1"/>
      <c r="L152" s="1"/>
      <c r="M152" s="1"/>
      <c r="N152" s="1"/>
      <c r="O152" s="1"/>
      <c r="P152" s="1"/>
      <c r="Q152" s="1"/>
      <c r="R152" s="1"/>
      <c r="S152" s="1"/>
      <c r="V152" s="1"/>
    </row>
    <row r="153" spans="1:26" ht="15">
      <c r="A153" s="144"/>
      <c r="B153" s="144"/>
      <c r="C153" s="158">
        <v>722</v>
      </c>
      <c r="D153" s="158" t="s">
        <v>79</v>
      </c>
      <c r="E153" s="144"/>
      <c r="F153" s="157"/>
      <c r="G153" s="145"/>
      <c r="H153" s="145"/>
      <c r="I153" s="145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2"/>
      <c r="U153" s="142"/>
      <c r="V153" s="144"/>
      <c r="W153" s="142"/>
      <c r="X153" s="142"/>
      <c r="Y153" s="142"/>
      <c r="Z153" s="142"/>
    </row>
    <row r="154" spans="1:26" ht="24.75" customHeight="1">
      <c r="A154" s="167">
        <v>36</v>
      </c>
      <c r="B154" s="162" t="s">
        <v>248</v>
      </c>
      <c r="C154" s="168" t="s">
        <v>249</v>
      </c>
      <c r="D154" s="162" t="s">
        <v>250</v>
      </c>
      <c r="E154" s="162" t="s">
        <v>235</v>
      </c>
      <c r="F154" s="163">
        <v>19</v>
      </c>
      <c r="G154" s="164">
        <v>0</v>
      </c>
      <c r="H154" s="164">
        <v>0</v>
      </c>
      <c r="I154" s="164">
        <f>ROUND(F154*(G154+H154),2)</f>
        <v>0</v>
      </c>
      <c r="J154" s="162">
        <f>ROUND(F154*(N154),2)</f>
        <v>0</v>
      </c>
      <c r="K154" s="165">
        <f>ROUND(F154*(O154),2)</f>
        <v>0</v>
      </c>
      <c r="L154" s="165">
        <f>ROUND(F154*(G154),2)</f>
        <v>0</v>
      </c>
      <c r="M154" s="165">
        <f>ROUND(F154*(H154),2)</f>
        <v>0</v>
      </c>
      <c r="N154" s="165">
        <v>0</v>
      </c>
      <c r="O154" s="165"/>
      <c r="P154" s="172">
        <v>0.0001</v>
      </c>
      <c r="Q154" s="173"/>
      <c r="R154" s="173">
        <v>0.0001</v>
      </c>
      <c r="S154" s="171">
        <f>ROUND(F154*(P154),3)</f>
        <v>0.002</v>
      </c>
      <c r="T154" s="166"/>
      <c r="U154" s="166"/>
      <c r="V154" s="172"/>
      <c r="Z154">
        <v>0</v>
      </c>
    </row>
    <row r="155" spans="1:22" ht="12" customHeight="1">
      <c r="A155" s="159"/>
      <c r="B155" s="159"/>
      <c r="C155" s="169"/>
      <c r="D155" s="169" t="s">
        <v>251</v>
      </c>
      <c r="E155" s="159"/>
      <c r="F155" s="160"/>
      <c r="G155" s="161"/>
      <c r="H155" s="161"/>
      <c r="I155" s="161"/>
      <c r="J155" s="159"/>
      <c r="K155" s="1"/>
      <c r="L155" s="1"/>
      <c r="M155" s="1"/>
      <c r="N155" s="1"/>
      <c r="O155" s="1"/>
      <c r="P155" s="1"/>
      <c r="Q155" s="1"/>
      <c r="R155" s="1"/>
      <c r="S155" s="1"/>
      <c r="V155" s="1"/>
    </row>
    <row r="156" spans="1:22" ht="15">
      <c r="A156" s="159"/>
      <c r="B156" s="159"/>
      <c r="C156" s="159"/>
      <c r="D156" s="170" t="s">
        <v>252</v>
      </c>
      <c r="E156" s="159"/>
      <c r="F156" s="160">
        <v>17</v>
      </c>
      <c r="G156" s="161"/>
      <c r="H156" s="161"/>
      <c r="I156" s="161"/>
      <c r="J156" s="159"/>
      <c r="K156" s="1"/>
      <c r="L156" s="1"/>
      <c r="M156" s="1"/>
      <c r="N156" s="1"/>
      <c r="O156" s="1"/>
      <c r="P156" s="1"/>
      <c r="Q156" s="1"/>
      <c r="R156" s="1"/>
      <c r="S156" s="1"/>
      <c r="V156" s="1"/>
    </row>
    <row r="157" spans="1:22" ht="12" customHeight="1">
      <c r="A157" s="159"/>
      <c r="B157" s="159"/>
      <c r="C157" s="169"/>
      <c r="D157" s="169" t="s">
        <v>253</v>
      </c>
      <c r="E157" s="159"/>
      <c r="F157" s="160"/>
      <c r="G157" s="161"/>
      <c r="H157" s="161"/>
      <c r="I157" s="161"/>
      <c r="J157" s="159"/>
      <c r="K157" s="1"/>
      <c r="L157" s="1"/>
      <c r="M157" s="1"/>
      <c r="N157" s="1"/>
      <c r="O157" s="1"/>
      <c r="P157" s="1"/>
      <c r="Q157" s="1"/>
      <c r="R157" s="1"/>
      <c r="S157" s="1"/>
      <c r="V157" s="1"/>
    </row>
    <row r="158" spans="1:22" ht="15">
      <c r="A158" s="159"/>
      <c r="B158" s="159"/>
      <c r="C158" s="159"/>
      <c r="D158" s="170" t="s">
        <v>254</v>
      </c>
      <c r="E158" s="159"/>
      <c r="F158" s="160">
        <v>2</v>
      </c>
      <c r="G158" s="161"/>
      <c r="H158" s="161"/>
      <c r="I158" s="161"/>
      <c r="J158" s="159"/>
      <c r="K158" s="1"/>
      <c r="L158" s="1"/>
      <c r="M158" s="1"/>
      <c r="N158" s="1"/>
      <c r="O158" s="1"/>
      <c r="P158" s="1"/>
      <c r="Q158" s="1"/>
      <c r="R158" s="1"/>
      <c r="S158" s="1"/>
      <c r="V158" s="1"/>
    </row>
    <row r="159" spans="1:26" ht="15">
      <c r="A159" s="144"/>
      <c r="B159" s="144"/>
      <c r="C159" s="158">
        <v>722</v>
      </c>
      <c r="D159" s="158" t="s">
        <v>79</v>
      </c>
      <c r="E159" s="144"/>
      <c r="F159" s="157"/>
      <c r="G159" s="146">
        <f>ROUND((SUM(L153:L158))/1,2)</f>
        <v>0</v>
      </c>
      <c r="H159" s="146">
        <f>ROUND((SUM(M153:M158))/1,2)</f>
        <v>0</v>
      </c>
      <c r="I159" s="146">
        <f>ROUND((SUM(I153:I158))/1,2)</f>
        <v>0</v>
      </c>
      <c r="J159" s="144"/>
      <c r="K159" s="144"/>
      <c r="L159" s="144">
        <f>ROUND((SUM(L153:L158))/1,2)</f>
        <v>0</v>
      </c>
      <c r="M159" s="144">
        <f>ROUND((SUM(M153:M158))/1,2)</f>
        <v>0</v>
      </c>
      <c r="N159" s="144"/>
      <c r="O159" s="144"/>
      <c r="P159" s="174"/>
      <c r="Q159" s="144"/>
      <c r="R159" s="144"/>
      <c r="S159" s="174">
        <f>ROUND((SUM(S153:S158))/1,2)</f>
        <v>0</v>
      </c>
      <c r="T159" s="142"/>
      <c r="U159" s="142"/>
      <c r="V159" s="2">
        <f>ROUND((SUM(V153:V158))/1,2)</f>
        <v>0</v>
      </c>
      <c r="W159" s="142"/>
      <c r="X159" s="142"/>
      <c r="Y159" s="142"/>
      <c r="Z159" s="142"/>
    </row>
    <row r="160" spans="1:22" ht="15">
      <c r="A160" s="1"/>
      <c r="B160" s="1"/>
      <c r="C160" s="1"/>
      <c r="D160" s="1"/>
      <c r="E160" s="1"/>
      <c r="F160" s="153"/>
      <c r="G160" s="139"/>
      <c r="H160" s="139"/>
      <c r="I160" s="139"/>
      <c r="J160" s="1"/>
      <c r="K160" s="1"/>
      <c r="L160" s="1"/>
      <c r="M160" s="1"/>
      <c r="N160" s="1"/>
      <c r="O160" s="1"/>
      <c r="P160" s="1"/>
      <c r="Q160" s="1"/>
      <c r="R160" s="1"/>
      <c r="S160" s="1"/>
      <c r="V160" s="1"/>
    </row>
    <row r="161" spans="1:26" ht="15">
      <c r="A161" s="144"/>
      <c r="B161" s="144"/>
      <c r="C161" s="158">
        <v>725</v>
      </c>
      <c r="D161" s="158" t="s">
        <v>80</v>
      </c>
      <c r="E161" s="144"/>
      <c r="F161" s="157"/>
      <c r="G161" s="145"/>
      <c r="H161" s="145"/>
      <c r="I161" s="145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2"/>
      <c r="U161" s="142"/>
      <c r="V161" s="144"/>
      <c r="W161" s="142"/>
      <c r="X161" s="142"/>
      <c r="Y161" s="142"/>
      <c r="Z161" s="142"/>
    </row>
    <row r="162" spans="1:26" ht="24.75" customHeight="1">
      <c r="A162" s="167">
        <v>37</v>
      </c>
      <c r="B162" s="162" t="s">
        <v>255</v>
      </c>
      <c r="C162" s="168" t="s">
        <v>256</v>
      </c>
      <c r="D162" s="162" t="s">
        <v>257</v>
      </c>
      <c r="E162" s="162" t="s">
        <v>258</v>
      </c>
      <c r="F162" s="163">
        <v>8</v>
      </c>
      <c r="G162" s="164">
        <v>0</v>
      </c>
      <c r="H162" s="164">
        <v>0</v>
      </c>
      <c r="I162" s="164">
        <f>ROUND(F162*(G162+H162),2)</f>
        <v>0</v>
      </c>
      <c r="J162" s="162">
        <f>ROUND(F162*(N162),2)</f>
        <v>0</v>
      </c>
      <c r="K162" s="165">
        <f>ROUND(F162*(O162),2)</f>
        <v>0</v>
      </c>
      <c r="L162" s="165">
        <f>ROUND(F162*(G162),2)</f>
        <v>0</v>
      </c>
      <c r="M162" s="165">
        <f>ROUND(F162*(H162),2)</f>
        <v>0</v>
      </c>
      <c r="N162" s="165">
        <v>0</v>
      </c>
      <c r="O162" s="165"/>
      <c r="P162" s="173"/>
      <c r="Q162" s="173"/>
      <c r="R162" s="173"/>
      <c r="S162" s="171">
        <f>ROUND(F162*(P162),3)</f>
        <v>0</v>
      </c>
      <c r="T162" s="166"/>
      <c r="U162" s="166"/>
      <c r="V162" s="172"/>
      <c r="Z162">
        <v>0</v>
      </c>
    </row>
    <row r="163" spans="1:22" ht="12" customHeight="1">
      <c r="A163" s="159"/>
      <c r="B163" s="159"/>
      <c r="C163" s="169"/>
      <c r="D163" s="169" t="s">
        <v>259</v>
      </c>
      <c r="E163" s="159"/>
      <c r="F163" s="160"/>
      <c r="G163" s="161"/>
      <c r="H163" s="161"/>
      <c r="I163" s="161"/>
      <c r="J163" s="159"/>
      <c r="K163" s="1"/>
      <c r="L163" s="1"/>
      <c r="M163" s="1"/>
      <c r="N163" s="1"/>
      <c r="O163" s="1"/>
      <c r="P163" s="1"/>
      <c r="Q163" s="1"/>
      <c r="R163" s="1"/>
      <c r="S163" s="1"/>
      <c r="V163" s="1"/>
    </row>
    <row r="164" spans="1:22" ht="15">
      <c r="A164" s="159"/>
      <c r="B164" s="159"/>
      <c r="C164" s="159"/>
      <c r="D164" s="170" t="s">
        <v>260</v>
      </c>
      <c r="E164" s="159"/>
      <c r="F164" s="160">
        <v>8</v>
      </c>
      <c r="G164" s="161"/>
      <c r="H164" s="161"/>
      <c r="I164" s="161"/>
      <c r="J164" s="159"/>
      <c r="K164" s="1"/>
      <c r="L164" s="1"/>
      <c r="M164" s="1"/>
      <c r="N164" s="1"/>
      <c r="O164" s="1"/>
      <c r="P164" s="1"/>
      <c r="Q164" s="1"/>
      <c r="R164" s="1"/>
      <c r="S164" s="1"/>
      <c r="V164" s="1"/>
    </row>
    <row r="165" spans="1:26" ht="24.75" customHeight="1">
      <c r="A165" s="167">
        <v>38</v>
      </c>
      <c r="B165" s="162" t="s">
        <v>255</v>
      </c>
      <c r="C165" s="168" t="s">
        <v>261</v>
      </c>
      <c r="D165" s="162" t="s">
        <v>262</v>
      </c>
      <c r="E165" s="162" t="s">
        <v>263</v>
      </c>
      <c r="F165" s="163">
        <v>3</v>
      </c>
      <c r="G165" s="164">
        <v>0</v>
      </c>
      <c r="H165" s="164">
        <v>0</v>
      </c>
      <c r="I165" s="164">
        <f aca="true" t="shared" si="0" ref="I165:I186">ROUND(F165*(G165+H165),2)</f>
        <v>0</v>
      </c>
      <c r="J165" s="162">
        <f aca="true" t="shared" si="1" ref="J165:J186">ROUND(F165*(N165),2)</f>
        <v>0</v>
      </c>
      <c r="K165" s="165">
        <f aca="true" t="shared" si="2" ref="K165:K186">ROUND(F165*(O165),2)</f>
        <v>0</v>
      </c>
      <c r="L165" s="165">
        <f aca="true" t="shared" si="3" ref="L165:L186">ROUND(F165*(G165),2)</f>
        <v>0</v>
      </c>
      <c r="M165" s="165">
        <f aca="true" t="shared" si="4" ref="M165:M186">ROUND(F165*(H165),2)</f>
        <v>0</v>
      </c>
      <c r="N165" s="165">
        <v>0</v>
      </c>
      <c r="O165" s="165"/>
      <c r="P165" s="172">
        <v>0.00066</v>
      </c>
      <c r="Q165" s="173"/>
      <c r="R165" s="173">
        <v>0.00066</v>
      </c>
      <c r="S165" s="171">
        <f aca="true" t="shared" si="5" ref="S165:S186">ROUND(F165*(P165),3)</f>
        <v>0.002</v>
      </c>
      <c r="T165" s="166"/>
      <c r="U165" s="166"/>
      <c r="V165" s="172"/>
      <c r="Z165">
        <v>0</v>
      </c>
    </row>
    <row r="166" spans="1:26" ht="24.75" customHeight="1">
      <c r="A166" s="167">
        <v>39</v>
      </c>
      <c r="B166" s="162" t="s">
        <v>255</v>
      </c>
      <c r="C166" s="168" t="s">
        <v>264</v>
      </c>
      <c r="D166" s="162" t="s">
        <v>265</v>
      </c>
      <c r="E166" s="162" t="s">
        <v>235</v>
      </c>
      <c r="F166" s="163">
        <v>3</v>
      </c>
      <c r="G166" s="164">
        <v>0</v>
      </c>
      <c r="H166" s="164">
        <v>0</v>
      </c>
      <c r="I166" s="164">
        <f t="shared" si="0"/>
        <v>0</v>
      </c>
      <c r="J166" s="162">
        <f t="shared" si="1"/>
        <v>0</v>
      </c>
      <c r="K166" s="165">
        <f t="shared" si="2"/>
        <v>0</v>
      </c>
      <c r="L166" s="165">
        <f t="shared" si="3"/>
        <v>0</v>
      </c>
      <c r="M166" s="165">
        <f t="shared" si="4"/>
        <v>0</v>
      </c>
      <c r="N166" s="165">
        <v>0</v>
      </c>
      <c r="O166" s="165"/>
      <c r="P166" s="172">
        <v>4E-05</v>
      </c>
      <c r="Q166" s="173"/>
      <c r="R166" s="173">
        <v>4E-05</v>
      </c>
      <c r="S166" s="171">
        <f t="shared" si="5"/>
        <v>0</v>
      </c>
      <c r="T166" s="166"/>
      <c r="U166" s="166"/>
      <c r="V166" s="172"/>
      <c r="Z166">
        <v>0</v>
      </c>
    </row>
    <row r="167" spans="1:26" ht="24.75" customHeight="1">
      <c r="A167" s="167">
        <v>40</v>
      </c>
      <c r="B167" s="162" t="s">
        <v>255</v>
      </c>
      <c r="C167" s="168" t="s">
        <v>266</v>
      </c>
      <c r="D167" s="162" t="s">
        <v>267</v>
      </c>
      <c r="E167" s="162" t="s">
        <v>235</v>
      </c>
      <c r="F167" s="163">
        <v>8</v>
      </c>
      <c r="G167" s="164">
        <v>0</v>
      </c>
      <c r="H167" s="164">
        <v>0</v>
      </c>
      <c r="I167" s="164">
        <f t="shared" si="0"/>
        <v>0</v>
      </c>
      <c r="J167" s="162">
        <f t="shared" si="1"/>
        <v>0</v>
      </c>
      <c r="K167" s="165">
        <f t="shared" si="2"/>
        <v>0</v>
      </c>
      <c r="L167" s="165">
        <f t="shared" si="3"/>
        <v>0</v>
      </c>
      <c r="M167" s="165">
        <f t="shared" si="4"/>
        <v>0</v>
      </c>
      <c r="N167" s="165">
        <v>0</v>
      </c>
      <c r="O167" s="165"/>
      <c r="P167" s="172">
        <v>0.00012</v>
      </c>
      <c r="Q167" s="173"/>
      <c r="R167" s="173">
        <v>0.00012</v>
      </c>
      <c r="S167" s="171">
        <f t="shared" si="5"/>
        <v>0.001</v>
      </c>
      <c r="T167" s="166"/>
      <c r="U167" s="166"/>
      <c r="V167" s="172"/>
      <c r="Z167">
        <v>0</v>
      </c>
    </row>
    <row r="168" spans="1:26" ht="24.75" customHeight="1">
      <c r="A168" s="167">
        <v>41</v>
      </c>
      <c r="B168" s="162" t="s">
        <v>255</v>
      </c>
      <c r="C168" s="168" t="s">
        <v>268</v>
      </c>
      <c r="D168" s="162" t="s">
        <v>269</v>
      </c>
      <c r="E168" s="162" t="s">
        <v>235</v>
      </c>
      <c r="F168" s="163">
        <v>8</v>
      </c>
      <c r="G168" s="164">
        <v>0</v>
      </c>
      <c r="H168" s="164">
        <v>0</v>
      </c>
      <c r="I168" s="164">
        <f t="shared" si="0"/>
        <v>0</v>
      </c>
      <c r="J168" s="162">
        <f t="shared" si="1"/>
        <v>0</v>
      </c>
      <c r="K168" s="165">
        <f t="shared" si="2"/>
        <v>0</v>
      </c>
      <c r="L168" s="165">
        <f t="shared" si="3"/>
        <v>0</v>
      </c>
      <c r="M168" s="165">
        <f t="shared" si="4"/>
        <v>0</v>
      </c>
      <c r="N168" s="165">
        <v>0</v>
      </c>
      <c r="O168" s="165"/>
      <c r="P168" s="172">
        <v>1E-05</v>
      </c>
      <c r="Q168" s="173"/>
      <c r="R168" s="173">
        <v>1E-05</v>
      </c>
      <c r="S168" s="171">
        <f t="shared" si="5"/>
        <v>0</v>
      </c>
      <c r="T168" s="166"/>
      <c r="U168" s="166"/>
      <c r="V168" s="172"/>
      <c r="Z168">
        <v>0</v>
      </c>
    </row>
    <row r="169" spans="1:26" ht="24.75" customHeight="1">
      <c r="A169" s="167">
        <v>42</v>
      </c>
      <c r="B169" s="162" t="s">
        <v>255</v>
      </c>
      <c r="C169" s="168" t="s">
        <v>270</v>
      </c>
      <c r="D169" s="162" t="s">
        <v>271</v>
      </c>
      <c r="E169" s="162" t="s">
        <v>235</v>
      </c>
      <c r="F169" s="163">
        <v>8</v>
      </c>
      <c r="G169" s="164">
        <v>0</v>
      </c>
      <c r="H169" s="164">
        <v>0</v>
      </c>
      <c r="I169" s="164">
        <f t="shared" si="0"/>
        <v>0</v>
      </c>
      <c r="J169" s="162">
        <f t="shared" si="1"/>
        <v>0</v>
      </c>
      <c r="K169" s="165">
        <f t="shared" si="2"/>
        <v>0</v>
      </c>
      <c r="L169" s="165">
        <f t="shared" si="3"/>
        <v>0</v>
      </c>
      <c r="M169" s="165">
        <f t="shared" si="4"/>
        <v>0</v>
      </c>
      <c r="N169" s="165">
        <v>0</v>
      </c>
      <c r="O169" s="165"/>
      <c r="P169" s="172">
        <v>1E-05</v>
      </c>
      <c r="Q169" s="173"/>
      <c r="R169" s="173">
        <v>1E-05</v>
      </c>
      <c r="S169" s="171">
        <f t="shared" si="5"/>
        <v>0</v>
      </c>
      <c r="T169" s="166"/>
      <c r="U169" s="166"/>
      <c r="V169" s="172"/>
      <c r="Z169">
        <v>0</v>
      </c>
    </row>
    <row r="170" spans="1:26" ht="24.75" customHeight="1">
      <c r="A170" s="167">
        <v>43</v>
      </c>
      <c r="B170" s="162" t="s">
        <v>255</v>
      </c>
      <c r="C170" s="168" t="s">
        <v>272</v>
      </c>
      <c r="D170" s="162" t="s">
        <v>273</v>
      </c>
      <c r="E170" s="162" t="s">
        <v>201</v>
      </c>
      <c r="F170" s="163">
        <v>0.4</v>
      </c>
      <c r="G170" s="164">
        <v>0</v>
      </c>
      <c r="H170" s="164">
        <v>0</v>
      </c>
      <c r="I170" s="164">
        <f t="shared" si="0"/>
        <v>0</v>
      </c>
      <c r="J170" s="162">
        <f t="shared" si="1"/>
        <v>0</v>
      </c>
      <c r="K170" s="165">
        <f t="shared" si="2"/>
        <v>0</v>
      </c>
      <c r="L170" s="165">
        <f t="shared" si="3"/>
        <v>0</v>
      </c>
      <c r="M170" s="165">
        <f t="shared" si="4"/>
        <v>0</v>
      </c>
      <c r="N170" s="165">
        <v>0</v>
      </c>
      <c r="O170" s="165"/>
      <c r="P170" s="173"/>
      <c r="Q170" s="173"/>
      <c r="R170" s="173"/>
      <c r="S170" s="171">
        <f t="shared" si="5"/>
        <v>0</v>
      </c>
      <c r="T170" s="166"/>
      <c r="U170" s="166"/>
      <c r="V170" s="172"/>
      <c r="Z170">
        <v>0</v>
      </c>
    </row>
    <row r="171" spans="1:26" ht="24.75" customHeight="1">
      <c r="A171" s="167">
        <v>44</v>
      </c>
      <c r="B171" s="162" t="s">
        <v>274</v>
      </c>
      <c r="C171" s="168" t="s">
        <v>275</v>
      </c>
      <c r="D171" s="162" t="s">
        <v>276</v>
      </c>
      <c r="E171" s="162" t="s">
        <v>263</v>
      </c>
      <c r="F171" s="163">
        <v>3</v>
      </c>
      <c r="G171" s="164">
        <v>0</v>
      </c>
      <c r="H171" s="164">
        <v>0</v>
      </c>
      <c r="I171" s="164">
        <f t="shared" si="0"/>
        <v>0</v>
      </c>
      <c r="J171" s="162">
        <f t="shared" si="1"/>
        <v>0</v>
      </c>
      <c r="K171" s="165">
        <f t="shared" si="2"/>
        <v>0</v>
      </c>
      <c r="L171" s="165">
        <f t="shared" si="3"/>
        <v>0</v>
      </c>
      <c r="M171" s="165">
        <f t="shared" si="4"/>
        <v>0</v>
      </c>
      <c r="N171" s="165">
        <v>0</v>
      </c>
      <c r="O171" s="165"/>
      <c r="P171" s="173"/>
      <c r="Q171" s="173"/>
      <c r="R171" s="173"/>
      <c r="S171" s="171">
        <f t="shared" si="5"/>
        <v>0</v>
      </c>
      <c r="T171" s="166"/>
      <c r="U171" s="166"/>
      <c r="V171" s="172"/>
      <c r="Z171">
        <v>0</v>
      </c>
    </row>
    <row r="172" spans="1:26" ht="24.75" customHeight="1">
      <c r="A172" s="167">
        <v>45</v>
      </c>
      <c r="B172" s="162" t="s">
        <v>274</v>
      </c>
      <c r="C172" s="168" t="s">
        <v>277</v>
      </c>
      <c r="D172" s="162" t="s">
        <v>278</v>
      </c>
      <c r="E172" s="162" t="s">
        <v>263</v>
      </c>
      <c r="F172" s="163">
        <v>8</v>
      </c>
      <c r="G172" s="164">
        <v>0</v>
      </c>
      <c r="H172" s="164">
        <v>0</v>
      </c>
      <c r="I172" s="164">
        <f t="shared" si="0"/>
        <v>0</v>
      </c>
      <c r="J172" s="162">
        <f t="shared" si="1"/>
        <v>0</v>
      </c>
      <c r="K172" s="165">
        <f t="shared" si="2"/>
        <v>0</v>
      </c>
      <c r="L172" s="165">
        <f t="shared" si="3"/>
        <v>0</v>
      </c>
      <c r="M172" s="165">
        <f t="shared" si="4"/>
        <v>0</v>
      </c>
      <c r="N172" s="165">
        <v>0</v>
      </c>
      <c r="O172" s="165"/>
      <c r="P172" s="173"/>
      <c r="Q172" s="173"/>
      <c r="R172" s="173"/>
      <c r="S172" s="171">
        <f t="shared" si="5"/>
        <v>0</v>
      </c>
      <c r="T172" s="166"/>
      <c r="U172" s="166"/>
      <c r="V172" s="172">
        <f>ROUND(F172*(X172),3)</f>
        <v>0.704</v>
      </c>
      <c r="X172">
        <v>0.088</v>
      </c>
      <c r="Z172">
        <v>0</v>
      </c>
    </row>
    <row r="173" spans="1:26" ht="24.75" customHeight="1">
      <c r="A173" s="167">
        <v>46</v>
      </c>
      <c r="B173" s="162" t="s">
        <v>274</v>
      </c>
      <c r="C173" s="168" t="s">
        <v>279</v>
      </c>
      <c r="D173" s="162" t="s">
        <v>280</v>
      </c>
      <c r="E173" s="162" t="s">
        <v>263</v>
      </c>
      <c r="F173" s="163">
        <v>3</v>
      </c>
      <c r="G173" s="164">
        <v>0</v>
      </c>
      <c r="H173" s="164">
        <v>0</v>
      </c>
      <c r="I173" s="164">
        <f t="shared" si="0"/>
        <v>0</v>
      </c>
      <c r="J173" s="162">
        <f t="shared" si="1"/>
        <v>0</v>
      </c>
      <c r="K173" s="165">
        <f t="shared" si="2"/>
        <v>0</v>
      </c>
      <c r="L173" s="165">
        <f t="shared" si="3"/>
        <v>0</v>
      </c>
      <c r="M173" s="165">
        <f t="shared" si="4"/>
        <v>0</v>
      </c>
      <c r="N173" s="165">
        <v>0</v>
      </c>
      <c r="O173" s="165"/>
      <c r="P173" s="173"/>
      <c r="Q173" s="173"/>
      <c r="R173" s="173"/>
      <c r="S173" s="171">
        <f t="shared" si="5"/>
        <v>0</v>
      </c>
      <c r="T173" s="166"/>
      <c r="U173" s="166"/>
      <c r="V173" s="172">
        <f>ROUND(F173*(X173),3)</f>
        <v>0.003</v>
      </c>
      <c r="X173">
        <v>0.00116</v>
      </c>
      <c r="Z173">
        <v>0</v>
      </c>
    </row>
    <row r="174" spans="1:26" ht="24.75" customHeight="1">
      <c r="A174" s="167">
        <v>47</v>
      </c>
      <c r="B174" s="162" t="s">
        <v>274</v>
      </c>
      <c r="C174" s="168" t="s">
        <v>281</v>
      </c>
      <c r="D174" s="162" t="s">
        <v>282</v>
      </c>
      <c r="E174" s="162" t="s">
        <v>235</v>
      </c>
      <c r="F174" s="163">
        <v>8</v>
      </c>
      <c r="G174" s="164">
        <v>0</v>
      </c>
      <c r="H174" s="164">
        <v>0</v>
      </c>
      <c r="I174" s="164">
        <f t="shared" si="0"/>
        <v>0</v>
      </c>
      <c r="J174" s="162">
        <f t="shared" si="1"/>
        <v>0</v>
      </c>
      <c r="K174" s="165">
        <f t="shared" si="2"/>
        <v>0</v>
      </c>
      <c r="L174" s="165">
        <f t="shared" si="3"/>
        <v>0</v>
      </c>
      <c r="M174" s="165">
        <f t="shared" si="4"/>
        <v>0</v>
      </c>
      <c r="N174" s="165">
        <v>0</v>
      </c>
      <c r="O174" s="165"/>
      <c r="P174" s="173"/>
      <c r="Q174" s="173"/>
      <c r="R174" s="173"/>
      <c r="S174" s="171">
        <f t="shared" si="5"/>
        <v>0</v>
      </c>
      <c r="T174" s="166"/>
      <c r="U174" s="166"/>
      <c r="V174" s="172">
        <f>ROUND(F174*(X174),3)</f>
        <v>0.018</v>
      </c>
      <c r="X174">
        <v>0.00225</v>
      </c>
      <c r="Z174">
        <v>0</v>
      </c>
    </row>
    <row r="175" spans="1:26" ht="24.75" customHeight="1">
      <c r="A175" s="167">
        <v>48</v>
      </c>
      <c r="B175" s="162" t="s">
        <v>274</v>
      </c>
      <c r="C175" s="168" t="s">
        <v>283</v>
      </c>
      <c r="D175" s="162" t="s">
        <v>284</v>
      </c>
      <c r="E175" s="162" t="s">
        <v>235</v>
      </c>
      <c r="F175" s="163">
        <v>8</v>
      </c>
      <c r="G175" s="164">
        <v>0</v>
      </c>
      <c r="H175" s="164">
        <v>0</v>
      </c>
      <c r="I175" s="164">
        <f t="shared" si="0"/>
        <v>0</v>
      </c>
      <c r="J175" s="162">
        <f t="shared" si="1"/>
        <v>0</v>
      </c>
      <c r="K175" s="165">
        <f t="shared" si="2"/>
        <v>0</v>
      </c>
      <c r="L175" s="165">
        <f t="shared" si="3"/>
        <v>0</v>
      </c>
      <c r="M175" s="165">
        <f t="shared" si="4"/>
        <v>0</v>
      </c>
      <c r="N175" s="165">
        <v>0</v>
      </c>
      <c r="O175" s="165"/>
      <c r="P175" s="173"/>
      <c r="Q175" s="173"/>
      <c r="R175" s="173"/>
      <c r="S175" s="171">
        <f t="shared" si="5"/>
        <v>0</v>
      </c>
      <c r="T175" s="166"/>
      <c r="U175" s="166"/>
      <c r="V175" s="172">
        <f>ROUND(F175*(X175),3)</f>
        <v>0.007</v>
      </c>
      <c r="X175">
        <v>0.00085</v>
      </c>
      <c r="Z175">
        <v>0</v>
      </c>
    </row>
    <row r="176" spans="1:26" ht="24.75" customHeight="1">
      <c r="A176" s="167">
        <v>49</v>
      </c>
      <c r="B176" s="162" t="s">
        <v>274</v>
      </c>
      <c r="C176" s="168" t="s">
        <v>285</v>
      </c>
      <c r="D176" s="162" t="s">
        <v>286</v>
      </c>
      <c r="E176" s="162" t="s">
        <v>235</v>
      </c>
      <c r="F176" s="163">
        <v>8</v>
      </c>
      <c r="G176" s="164">
        <v>0</v>
      </c>
      <c r="H176" s="164">
        <v>0</v>
      </c>
      <c r="I176" s="164">
        <f t="shared" si="0"/>
        <v>0</v>
      </c>
      <c r="J176" s="162">
        <f t="shared" si="1"/>
        <v>0</v>
      </c>
      <c r="K176" s="165">
        <f t="shared" si="2"/>
        <v>0</v>
      </c>
      <c r="L176" s="165">
        <f t="shared" si="3"/>
        <v>0</v>
      </c>
      <c r="M176" s="165">
        <f t="shared" si="4"/>
        <v>0</v>
      </c>
      <c r="N176" s="165">
        <v>0</v>
      </c>
      <c r="O176" s="165"/>
      <c r="P176" s="173"/>
      <c r="Q176" s="173"/>
      <c r="R176" s="173"/>
      <c r="S176" s="171">
        <f t="shared" si="5"/>
        <v>0</v>
      </c>
      <c r="T176" s="166"/>
      <c r="U176" s="166"/>
      <c r="V176" s="172">
        <f>ROUND(F176*(X176),3)</f>
        <v>0.01</v>
      </c>
      <c r="X176">
        <v>0.00122</v>
      </c>
      <c r="Z176">
        <v>0</v>
      </c>
    </row>
    <row r="177" spans="1:26" ht="24.75" customHeight="1">
      <c r="A177" s="167">
        <v>50</v>
      </c>
      <c r="B177" s="162" t="s">
        <v>287</v>
      </c>
      <c r="C177" s="168" t="s">
        <v>288</v>
      </c>
      <c r="D177" s="162" t="s">
        <v>289</v>
      </c>
      <c r="E177" s="162" t="s">
        <v>235</v>
      </c>
      <c r="F177" s="163">
        <v>8</v>
      </c>
      <c r="G177" s="164">
        <v>0</v>
      </c>
      <c r="H177" s="164">
        <v>0</v>
      </c>
      <c r="I177" s="164">
        <f t="shared" si="0"/>
        <v>0</v>
      </c>
      <c r="J177" s="162">
        <f t="shared" si="1"/>
        <v>0</v>
      </c>
      <c r="K177" s="165">
        <f t="shared" si="2"/>
        <v>0</v>
      </c>
      <c r="L177" s="165">
        <f t="shared" si="3"/>
        <v>0</v>
      </c>
      <c r="M177" s="165">
        <f t="shared" si="4"/>
        <v>0</v>
      </c>
      <c r="N177" s="165">
        <v>0</v>
      </c>
      <c r="O177" s="165"/>
      <c r="P177" s="172">
        <v>6E-05</v>
      </c>
      <c r="Q177" s="173"/>
      <c r="R177" s="173">
        <v>6E-05</v>
      </c>
      <c r="S177" s="171">
        <f t="shared" si="5"/>
        <v>0</v>
      </c>
      <c r="T177" s="166"/>
      <c r="U177" s="166"/>
      <c r="V177" s="172"/>
      <c r="Z177">
        <v>0</v>
      </c>
    </row>
    <row r="178" spans="1:26" ht="24.75" customHeight="1">
      <c r="A178" s="167">
        <v>51</v>
      </c>
      <c r="B178" s="162" t="s">
        <v>140</v>
      </c>
      <c r="C178" s="168" t="s">
        <v>290</v>
      </c>
      <c r="D178" s="162" t="s">
        <v>291</v>
      </c>
      <c r="E178" s="162" t="s">
        <v>258</v>
      </c>
      <c r="F178" s="163">
        <v>8</v>
      </c>
      <c r="G178" s="164">
        <v>0</v>
      </c>
      <c r="H178" s="164">
        <v>0</v>
      </c>
      <c r="I178" s="164">
        <f t="shared" si="0"/>
        <v>0</v>
      </c>
      <c r="J178" s="162">
        <f t="shared" si="1"/>
        <v>0</v>
      </c>
      <c r="K178" s="165">
        <f t="shared" si="2"/>
        <v>0</v>
      </c>
      <c r="L178" s="165">
        <f t="shared" si="3"/>
        <v>0</v>
      </c>
      <c r="M178" s="165">
        <f t="shared" si="4"/>
        <v>0</v>
      </c>
      <c r="N178" s="165">
        <v>0</v>
      </c>
      <c r="O178" s="165"/>
      <c r="P178" s="173"/>
      <c r="Q178" s="173"/>
      <c r="R178" s="173"/>
      <c r="S178" s="171">
        <f t="shared" si="5"/>
        <v>0</v>
      </c>
      <c r="T178" s="166"/>
      <c r="U178" s="166"/>
      <c r="V178" s="172"/>
      <c r="Z178">
        <v>0</v>
      </c>
    </row>
    <row r="179" spans="1:26" ht="24.75" customHeight="1">
      <c r="A179" s="167">
        <v>52</v>
      </c>
      <c r="B179" s="162" t="s">
        <v>140</v>
      </c>
      <c r="C179" s="168" t="s">
        <v>292</v>
      </c>
      <c r="D179" s="162" t="s">
        <v>293</v>
      </c>
      <c r="E179" s="162" t="s">
        <v>294</v>
      </c>
      <c r="F179" s="163">
        <v>8</v>
      </c>
      <c r="G179" s="164">
        <v>0</v>
      </c>
      <c r="H179" s="164">
        <v>0</v>
      </c>
      <c r="I179" s="164">
        <f t="shared" si="0"/>
        <v>0</v>
      </c>
      <c r="J179" s="162">
        <f t="shared" si="1"/>
        <v>0</v>
      </c>
      <c r="K179" s="165">
        <f t="shared" si="2"/>
        <v>0</v>
      </c>
      <c r="L179" s="165">
        <f t="shared" si="3"/>
        <v>0</v>
      </c>
      <c r="M179" s="165">
        <f t="shared" si="4"/>
        <v>0</v>
      </c>
      <c r="N179" s="165">
        <v>0</v>
      </c>
      <c r="O179" s="165"/>
      <c r="P179" s="173"/>
      <c r="Q179" s="173"/>
      <c r="R179" s="173"/>
      <c r="S179" s="171">
        <f t="shared" si="5"/>
        <v>0</v>
      </c>
      <c r="T179" s="166"/>
      <c r="U179" s="166"/>
      <c r="V179" s="172"/>
      <c r="Z179">
        <v>0</v>
      </c>
    </row>
    <row r="180" spans="1:26" ht="24.75" customHeight="1">
      <c r="A180" s="167">
        <v>53</v>
      </c>
      <c r="B180" s="162" t="s">
        <v>140</v>
      </c>
      <c r="C180" s="168" t="s">
        <v>295</v>
      </c>
      <c r="D180" s="162" t="s">
        <v>296</v>
      </c>
      <c r="E180" s="162" t="s">
        <v>294</v>
      </c>
      <c r="F180" s="163">
        <v>8</v>
      </c>
      <c r="G180" s="164">
        <v>0</v>
      </c>
      <c r="H180" s="164">
        <v>0</v>
      </c>
      <c r="I180" s="164">
        <f t="shared" si="0"/>
        <v>0</v>
      </c>
      <c r="J180" s="162">
        <f t="shared" si="1"/>
        <v>0</v>
      </c>
      <c r="K180" s="165">
        <f t="shared" si="2"/>
        <v>0</v>
      </c>
      <c r="L180" s="165">
        <f t="shared" si="3"/>
        <v>0</v>
      </c>
      <c r="M180" s="165">
        <f t="shared" si="4"/>
        <v>0</v>
      </c>
      <c r="N180" s="165">
        <v>0</v>
      </c>
      <c r="O180" s="165"/>
      <c r="P180" s="173"/>
      <c r="Q180" s="173"/>
      <c r="R180" s="173"/>
      <c r="S180" s="171">
        <f t="shared" si="5"/>
        <v>0</v>
      </c>
      <c r="T180" s="166"/>
      <c r="U180" s="166"/>
      <c r="V180" s="172"/>
      <c r="Z180">
        <v>0</v>
      </c>
    </row>
    <row r="181" spans="1:26" ht="24.75" customHeight="1">
      <c r="A181" s="182">
        <v>54</v>
      </c>
      <c r="B181" s="177" t="s">
        <v>297</v>
      </c>
      <c r="C181" s="183" t="s">
        <v>298</v>
      </c>
      <c r="D181" s="177" t="s">
        <v>299</v>
      </c>
      <c r="E181" s="177" t="s">
        <v>300</v>
      </c>
      <c r="F181" s="178">
        <v>8</v>
      </c>
      <c r="G181" s="179">
        <v>0</v>
      </c>
      <c r="H181" s="179">
        <v>0</v>
      </c>
      <c r="I181" s="179">
        <f t="shared" si="0"/>
        <v>0</v>
      </c>
      <c r="J181" s="177">
        <f t="shared" si="1"/>
        <v>0</v>
      </c>
      <c r="K181" s="180">
        <f t="shared" si="2"/>
        <v>0</v>
      </c>
      <c r="L181" s="180">
        <f t="shared" si="3"/>
        <v>0</v>
      </c>
      <c r="M181" s="180">
        <f t="shared" si="4"/>
        <v>0</v>
      </c>
      <c r="N181" s="180">
        <v>0</v>
      </c>
      <c r="O181" s="180"/>
      <c r="P181" s="186"/>
      <c r="Q181" s="186"/>
      <c r="R181" s="186"/>
      <c r="S181" s="184">
        <f t="shared" si="5"/>
        <v>0</v>
      </c>
      <c r="T181" s="181"/>
      <c r="U181" s="181"/>
      <c r="V181" s="185"/>
      <c r="Z181">
        <v>0</v>
      </c>
    </row>
    <row r="182" spans="1:26" ht="24.75" customHeight="1">
      <c r="A182" s="182">
        <v>55</v>
      </c>
      <c r="B182" s="177" t="s">
        <v>297</v>
      </c>
      <c r="C182" s="183" t="s">
        <v>301</v>
      </c>
      <c r="D182" s="177" t="s">
        <v>302</v>
      </c>
      <c r="E182" s="177" t="s">
        <v>235</v>
      </c>
      <c r="F182" s="178">
        <v>3</v>
      </c>
      <c r="G182" s="179">
        <v>0</v>
      </c>
      <c r="H182" s="179">
        <v>0</v>
      </c>
      <c r="I182" s="179">
        <f t="shared" si="0"/>
        <v>0</v>
      </c>
      <c r="J182" s="177">
        <f t="shared" si="1"/>
        <v>0</v>
      </c>
      <c r="K182" s="180">
        <f t="shared" si="2"/>
        <v>0</v>
      </c>
      <c r="L182" s="180">
        <f t="shared" si="3"/>
        <v>0</v>
      </c>
      <c r="M182" s="180">
        <f t="shared" si="4"/>
        <v>0</v>
      </c>
      <c r="N182" s="180">
        <v>0</v>
      </c>
      <c r="O182" s="180"/>
      <c r="P182" s="185">
        <v>0.00098</v>
      </c>
      <c r="Q182" s="186"/>
      <c r="R182" s="186">
        <v>0.00098</v>
      </c>
      <c r="S182" s="184">
        <f t="shared" si="5"/>
        <v>0.003</v>
      </c>
      <c r="T182" s="181"/>
      <c r="U182" s="181"/>
      <c r="V182" s="185"/>
      <c r="Z182">
        <v>0</v>
      </c>
    </row>
    <row r="183" spans="1:26" ht="24.75" customHeight="1">
      <c r="A183" s="182">
        <v>56</v>
      </c>
      <c r="B183" s="177" t="s">
        <v>297</v>
      </c>
      <c r="C183" s="183" t="s">
        <v>303</v>
      </c>
      <c r="D183" s="177" t="s">
        <v>304</v>
      </c>
      <c r="E183" s="177" t="s">
        <v>235</v>
      </c>
      <c r="F183" s="178">
        <v>8</v>
      </c>
      <c r="G183" s="179">
        <v>0</v>
      </c>
      <c r="H183" s="179">
        <v>0</v>
      </c>
      <c r="I183" s="179">
        <f t="shared" si="0"/>
        <v>0</v>
      </c>
      <c r="J183" s="177">
        <f t="shared" si="1"/>
        <v>0</v>
      </c>
      <c r="K183" s="180">
        <f t="shared" si="2"/>
        <v>0</v>
      </c>
      <c r="L183" s="180">
        <f t="shared" si="3"/>
        <v>0</v>
      </c>
      <c r="M183" s="180">
        <f t="shared" si="4"/>
        <v>0</v>
      </c>
      <c r="N183" s="180">
        <v>0</v>
      </c>
      <c r="O183" s="180"/>
      <c r="P183" s="185">
        <v>0.00385</v>
      </c>
      <c r="Q183" s="186"/>
      <c r="R183" s="186">
        <v>0.00385</v>
      </c>
      <c r="S183" s="184">
        <f t="shared" si="5"/>
        <v>0.031</v>
      </c>
      <c r="T183" s="181"/>
      <c r="U183" s="181"/>
      <c r="V183" s="185"/>
      <c r="Z183">
        <v>0</v>
      </c>
    </row>
    <row r="184" spans="1:26" ht="24.75" customHeight="1">
      <c r="A184" s="182">
        <v>57</v>
      </c>
      <c r="B184" s="177" t="s">
        <v>297</v>
      </c>
      <c r="C184" s="183" t="s">
        <v>305</v>
      </c>
      <c r="D184" s="177" t="s">
        <v>306</v>
      </c>
      <c r="E184" s="177" t="s">
        <v>235</v>
      </c>
      <c r="F184" s="178">
        <v>8</v>
      </c>
      <c r="G184" s="179">
        <v>0</v>
      </c>
      <c r="H184" s="179">
        <v>0</v>
      </c>
      <c r="I184" s="179">
        <f t="shared" si="0"/>
        <v>0</v>
      </c>
      <c r="J184" s="177">
        <f t="shared" si="1"/>
        <v>0</v>
      </c>
      <c r="K184" s="180">
        <f t="shared" si="2"/>
        <v>0</v>
      </c>
      <c r="L184" s="180">
        <f t="shared" si="3"/>
        <v>0</v>
      </c>
      <c r="M184" s="180">
        <f t="shared" si="4"/>
        <v>0</v>
      </c>
      <c r="N184" s="180">
        <v>0</v>
      </c>
      <c r="O184" s="180"/>
      <c r="P184" s="185">
        <v>0.0003</v>
      </c>
      <c r="Q184" s="186"/>
      <c r="R184" s="186">
        <v>0.0003</v>
      </c>
      <c r="S184" s="184">
        <f t="shared" si="5"/>
        <v>0.002</v>
      </c>
      <c r="T184" s="181"/>
      <c r="U184" s="181"/>
      <c r="V184" s="185"/>
      <c r="Z184">
        <v>0</v>
      </c>
    </row>
    <row r="185" spans="1:26" ht="24.75" customHeight="1">
      <c r="A185" s="182">
        <v>58</v>
      </c>
      <c r="B185" s="177" t="s">
        <v>297</v>
      </c>
      <c r="C185" s="183" t="s">
        <v>307</v>
      </c>
      <c r="D185" s="177" t="s">
        <v>308</v>
      </c>
      <c r="E185" s="177" t="s">
        <v>235</v>
      </c>
      <c r="F185" s="178">
        <v>8</v>
      </c>
      <c r="G185" s="179">
        <v>0</v>
      </c>
      <c r="H185" s="179">
        <v>0</v>
      </c>
      <c r="I185" s="179">
        <f t="shared" si="0"/>
        <v>0</v>
      </c>
      <c r="J185" s="177">
        <f t="shared" si="1"/>
        <v>0</v>
      </c>
      <c r="K185" s="180">
        <f t="shared" si="2"/>
        <v>0</v>
      </c>
      <c r="L185" s="180">
        <f t="shared" si="3"/>
        <v>0</v>
      </c>
      <c r="M185" s="180">
        <f t="shared" si="4"/>
        <v>0</v>
      </c>
      <c r="N185" s="180">
        <v>0</v>
      </c>
      <c r="O185" s="180"/>
      <c r="P185" s="185">
        <v>0.0003</v>
      </c>
      <c r="Q185" s="186"/>
      <c r="R185" s="186">
        <v>0.0003</v>
      </c>
      <c r="S185" s="184">
        <f t="shared" si="5"/>
        <v>0.002</v>
      </c>
      <c r="T185" s="181"/>
      <c r="U185" s="181"/>
      <c r="V185" s="185"/>
      <c r="Z185">
        <v>0</v>
      </c>
    </row>
    <row r="186" spans="1:26" ht="24.75" customHeight="1">
      <c r="A186" s="182">
        <v>59</v>
      </c>
      <c r="B186" s="177" t="s">
        <v>309</v>
      </c>
      <c r="C186" s="183" t="s">
        <v>310</v>
      </c>
      <c r="D186" s="177" t="s">
        <v>311</v>
      </c>
      <c r="E186" s="177" t="s">
        <v>235</v>
      </c>
      <c r="F186" s="178">
        <v>3</v>
      </c>
      <c r="G186" s="179">
        <v>0</v>
      </c>
      <c r="H186" s="179">
        <v>0</v>
      </c>
      <c r="I186" s="179">
        <f t="shared" si="0"/>
        <v>0</v>
      </c>
      <c r="J186" s="177">
        <f t="shared" si="1"/>
        <v>0</v>
      </c>
      <c r="K186" s="180">
        <f t="shared" si="2"/>
        <v>0</v>
      </c>
      <c r="L186" s="180">
        <f t="shared" si="3"/>
        <v>0</v>
      </c>
      <c r="M186" s="180">
        <f t="shared" si="4"/>
        <v>0</v>
      </c>
      <c r="N186" s="180">
        <v>0</v>
      </c>
      <c r="O186" s="180"/>
      <c r="P186" s="185">
        <v>0.013</v>
      </c>
      <c r="Q186" s="186"/>
      <c r="R186" s="186">
        <v>0.013</v>
      </c>
      <c r="S186" s="184">
        <f t="shared" si="5"/>
        <v>0.039</v>
      </c>
      <c r="T186" s="181"/>
      <c r="U186" s="181"/>
      <c r="V186" s="185"/>
      <c r="Z186">
        <v>0</v>
      </c>
    </row>
    <row r="187" spans="1:26" ht="15">
      <c r="A187" s="144"/>
      <c r="B187" s="144"/>
      <c r="C187" s="158">
        <v>725</v>
      </c>
      <c r="D187" s="158" t="s">
        <v>80</v>
      </c>
      <c r="E187" s="144"/>
      <c r="F187" s="157"/>
      <c r="G187" s="146">
        <f>ROUND((SUM(L161:L186))/1,2)</f>
        <v>0</v>
      </c>
      <c r="H187" s="146">
        <f>ROUND((SUM(M161:M186))/1,2)</f>
        <v>0</v>
      </c>
      <c r="I187" s="146">
        <f>ROUND((SUM(I161:I186))/1,2)</f>
        <v>0</v>
      </c>
      <c r="J187" s="144"/>
      <c r="K187" s="144"/>
      <c r="L187" s="144">
        <f>ROUND((SUM(L161:L186))/1,2)</f>
        <v>0</v>
      </c>
      <c r="M187" s="144">
        <f>ROUND((SUM(M161:M186))/1,2)</f>
        <v>0</v>
      </c>
      <c r="N187" s="144"/>
      <c r="O187" s="144"/>
      <c r="P187" s="174"/>
      <c r="Q187" s="144"/>
      <c r="R187" s="144"/>
      <c r="S187" s="174">
        <f>ROUND((SUM(S161:S186))/1,2)</f>
        <v>0.08</v>
      </c>
      <c r="T187" s="142"/>
      <c r="U187" s="142"/>
      <c r="V187" s="2">
        <f>ROUND((SUM(V161:V186))/1,2)</f>
        <v>0.74</v>
      </c>
      <c r="W187" s="142"/>
      <c r="X187" s="142"/>
      <c r="Y187" s="142"/>
      <c r="Z187" s="142"/>
    </row>
    <row r="188" spans="1:22" ht="15">
      <c r="A188" s="1"/>
      <c r="B188" s="1"/>
      <c r="C188" s="1"/>
      <c r="D188" s="1"/>
      <c r="E188" s="1"/>
      <c r="F188" s="153"/>
      <c r="G188" s="139"/>
      <c r="H188" s="139"/>
      <c r="I188" s="139"/>
      <c r="J188" s="1"/>
      <c r="K188" s="1"/>
      <c r="L188" s="1"/>
      <c r="M188" s="1"/>
      <c r="N188" s="1"/>
      <c r="O188" s="1"/>
      <c r="P188" s="1"/>
      <c r="Q188" s="1"/>
      <c r="R188" s="1"/>
      <c r="S188" s="1"/>
      <c r="V188" s="1"/>
    </row>
    <row r="189" spans="1:26" ht="15">
      <c r="A189" s="144"/>
      <c r="B189" s="144"/>
      <c r="C189" s="158">
        <v>735</v>
      </c>
      <c r="D189" s="158" t="s">
        <v>81</v>
      </c>
      <c r="E189" s="144"/>
      <c r="F189" s="157"/>
      <c r="G189" s="145"/>
      <c r="H189" s="145"/>
      <c r="I189" s="145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2"/>
      <c r="U189" s="142"/>
      <c r="V189" s="144"/>
      <c r="W189" s="142"/>
      <c r="X189" s="142"/>
      <c r="Y189" s="142"/>
      <c r="Z189" s="142"/>
    </row>
    <row r="190" spans="1:26" ht="24.75" customHeight="1">
      <c r="A190" s="167">
        <v>60</v>
      </c>
      <c r="B190" s="162" t="s">
        <v>312</v>
      </c>
      <c r="C190" s="168" t="s">
        <v>313</v>
      </c>
      <c r="D190" s="162" t="s">
        <v>314</v>
      </c>
      <c r="E190" s="162" t="s">
        <v>201</v>
      </c>
      <c r="F190" s="163">
        <v>1.9</v>
      </c>
      <c r="G190" s="164">
        <v>0</v>
      </c>
      <c r="H190" s="164">
        <v>0</v>
      </c>
      <c r="I190" s="164">
        <f>ROUND(F190*(G190+H190),2)</f>
        <v>0</v>
      </c>
      <c r="J190" s="162">
        <f>ROUND(F190*(N190),2)</f>
        <v>0</v>
      </c>
      <c r="K190" s="165">
        <f>ROUND(F190*(O190),2)</f>
        <v>0</v>
      </c>
      <c r="L190" s="165">
        <f>ROUND(F190*(G190),2)</f>
        <v>0</v>
      </c>
      <c r="M190" s="165">
        <f>ROUND(F190*(H190),2)</f>
        <v>0</v>
      </c>
      <c r="N190" s="165">
        <v>0</v>
      </c>
      <c r="O190" s="165"/>
      <c r="P190" s="173"/>
      <c r="Q190" s="173"/>
      <c r="R190" s="173"/>
      <c r="S190" s="171">
        <f>ROUND(F190*(P190),3)</f>
        <v>0</v>
      </c>
      <c r="T190" s="166"/>
      <c r="U190" s="166"/>
      <c r="V190" s="172"/>
      <c r="Z190">
        <v>0</v>
      </c>
    </row>
    <row r="191" spans="1:26" ht="24.75" customHeight="1">
      <c r="A191" s="167">
        <v>61</v>
      </c>
      <c r="B191" s="162" t="s">
        <v>315</v>
      </c>
      <c r="C191" s="168" t="s">
        <v>316</v>
      </c>
      <c r="D191" s="162" t="s">
        <v>317</v>
      </c>
      <c r="E191" s="162" t="s">
        <v>235</v>
      </c>
      <c r="F191" s="163">
        <v>8</v>
      </c>
      <c r="G191" s="164">
        <v>0</v>
      </c>
      <c r="H191" s="164">
        <v>0</v>
      </c>
      <c r="I191" s="164">
        <f>ROUND(F191*(G191+H191),2)</f>
        <v>0</v>
      </c>
      <c r="J191" s="162">
        <f>ROUND(F191*(N191),2)</f>
        <v>0</v>
      </c>
      <c r="K191" s="165">
        <f>ROUND(F191*(O191),2)</f>
        <v>0</v>
      </c>
      <c r="L191" s="165">
        <f>ROUND(F191*(G191),2)</f>
        <v>0</v>
      </c>
      <c r="M191" s="165">
        <f>ROUND(F191*(H191),2)</f>
        <v>0</v>
      </c>
      <c r="N191" s="165">
        <v>0</v>
      </c>
      <c r="O191" s="165"/>
      <c r="P191" s="172">
        <v>8E-05</v>
      </c>
      <c r="Q191" s="173"/>
      <c r="R191" s="173">
        <v>8E-05</v>
      </c>
      <c r="S191" s="171">
        <f>ROUND(F191*(P191),3)</f>
        <v>0.001</v>
      </c>
      <c r="T191" s="166"/>
      <c r="U191" s="166"/>
      <c r="V191" s="172">
        <f>ROUND(F191*(X191),3)</f>
        <v>0.199</v>
      </c>
      <c r="X191">
        <v>0.02493</v>
      </c>
      <c r="Z191">
        <v>0</v>
      </c>
    </row>
    <row r="192" spans="1:22" ht="12" customHeight="1">
      <c r="A192" s="159"/>
      <c r="B192" s="159"/>
      <c r="C192" s="169"/>
      <c r="D192" s="169" t="s">
        <v>318</v>
      </c>
      <c r="E192" s="159"/>
      <c r="F192" s="160"/>
      <c r="G192" s="161"/>
      <c r="H192" s="161"/>
      <c r="I192" s="161"/>
      <c r="J192" s="159"/>
      <c r="K192" s="1"/>
      <c r="L192" s="1"/>
      <c r="M192" s="1"/>
      <c r="N192" s="1"/>
      <c r="O192" s="1"/>
      <c r="P192" s="1"/>
      <c r="Q192" s="1"/>
      <c r="R192" s="1"/>
      <c r="S192" s="1"/>
      <c r="V192" s="1"/>
    </row>
    <row r="193" spans="1:22" ht="15">
      <c r="A193" s="159"/>
      <c r="B193" s="159"/>
      <c r="C193" s="159"/>
      <c r="D193" s="170" t="s">
        <v>260</v>
      </c>
      <c r="E193" s="159"/>
      <c r="F193" s="160">
        <v>8</v>
      </c>
      <c r="G193" s="161"/>
      <c r="H193" s="161"/>
      <c r="I193" s="161"/>
      <c r="J193" s="159"/>
      <c r="K193" s="1"/>
      <c r="L193" s="1"/>
      <c r="M193" s="1"/>
      <c r="N193" s="1"/>
      <c r="O193" s="1"/>
      <c r="P193" s="1"/>
      <c r="Q193" s="1"/>
      <c r="R193" s="1"/>
      <c r="S193" s="1"/>
      <c r="V193" s="1"/>
    </row>
    <row r="194" spans="1:26" ht="24.75" customHeight="1">
      <c r="A194" s="167">
        <v>62</v>
      </c>
      <c r="B194" s="162" t="s">
        <v>319</v>
      </c>
      <c r="C194" s="168" t="s">
        <v>320</v>
      </c>
      <c r="D194" s="162" t="s">
        <v>321</v>
      </c>
      <c r="E194" s="162" t="s">
        <v>235</v>
      </c>
      <c r="F194" s="163">
        <v>8</v>
      </c>
      <c r="G194" s="164">
        <v>0</v>
      </c>
      <c r="H194" s="164">
        <v>0</v>
      </c>
      <c r="I194" s="164">
        <f>ROUND(F194*(G194+H194),2)</f>
        <v>0</v>
      </c>
      <c r="J194" s="162">
        <f>ROUND(F194*(N194),2)</f>
        <v>0</v>
      </c>
      <c r="K194" s="165">
        <f>ROUND(F194*(O194),2)</f>
        <v>0</v>
      </c>
      <c r="L194" s="165">
        <f>ROUND(F194*(G194),2)</f>
        <v>0</v>
      </c>
      <c r="M194" s="165">
        <f>ROUND(F194*(H194),2)</f>
        <v>0</v>
      </c>
      <c r="N194" s="165">
        <v>0</v>
      </c>
      <c r="O194" s="165"/>
      <c r="P194" s="173"/>
      <c r="Q194" s="173"/>
      <c r="R194" s="173"/>
      <c r="S194" s="171">
        <f>ROUND(F194*(P194),3)</f>
        <v>0</v>
      </c>
      <c r="T194" s="166"/>
      <c r="U194" s="166"/>
      <c r="V194" s="172"/>
      <c r="Z194">
        <v>0</v>
      </c>
    </row>
    <row r="195" spans="1:26" ht="24.75" customHeight="1">
      <c r="A195" s="167">
        <v>63</v>
      </c>
      <c r="B195" s="162" t="s">
        <v>319</v>
      </c>
      <c r="C195" s="168" t="s">
        <v>322</v>
      </c>
      <c r="D195" s="162" t="s">
        <v>323</v>
      </c>
      <c r="E195" s="162" t="s">
        <v>104</v>
      </c>
      <c r="F195" s="163">
        <v>31.2</v>
      </c>
      <c r="G195" s="164">
        <v>0</v>
      </c>
      <c r="H195" s="164">
        <v>0</v>
      </c>
      <c r="I195" s="164">
        <f>ROUND(F195*(G195+H195),2)</f>
        <v>0</v>
      </c>
      <c r="J195" s="162">
        <f>ROUND(F195*(N195),2)</f>
        <v>0</v>
      </c>
      <c r="K195" s="165">
        <f>ROUND(F195*(O195),2)</f>
        <v>0</v>
      </c>
      <c r="L195" s="165">
        <f>ROUND(F195*(G195),2)</f>
        <v>0</v>
      </c>
      <c r="M195" s="165">
        <f>ROUND(F195*(H195),2)</f>
        <v>0</v>
      </c>
      <c r="N195" s="165">
        <v>0</v>
      </c>
      <c r="O195" s="165"/>
      <c r="P195" s="173"/>
      <c r="Q195" s="173"/>
      <c r="R195" s="173"/>
      <c r="S195" s="171">
        <f>ROUND(F195*(P195),3)</f>
        <v>0</v>
      </c>
      <c r="T195" s="166"/>
      <c r="U195" s="166"/>
      <c r="V195" s="172"/>
      <c r="Z195">
        <v>0</v>
      </c>
    </row>
    <row r="196" spans="1:22" ht="12" customHeight="1">
      <c r="A196" s="159"/>
      <c r="B196" s="159"/>
      <c r="C196" s="169"/>
      <c r="D196" s="169" t="s">
        <v>111</v>
      </c>
      <c r="E196" s="159"/>
      <c r="F196" s="160"/>
      <c r="G196" s="161"/>
      <c r="H196" s="161"/>
      <c r="I196" s="161"/>
      <c r="J196" s="159"/>
      <c r="K196" s="1"/>
      <c r="L196" s="1"/>
      <c r="M196" s="1"/>
      <c r="N196" s="1"/>
      <c r="O196" s="1"/>
      <c r="P196" s="1"/>
      <c r="Q196" s="1"/>
      <c r="R196" s="1"/>
      <c r="S196" s="1"/>
      <c r="V196" s="1"/>
    </row>
    <row r="197" spans="1:22" ht="15">
      <c r="A197" s="159"/>
      <c r="B197" s="159"/>
      <c r="C197" s="159"/>
      <c r="D197" s="170" t="s">
        <v>324</v>
      </c>
      <c r="E197" s="159"/>
      <c r="F197" s="160">
        <v>27.3</v>
      </c>
      <c r="G197" s="161"/>
      <c r="H197" s="161"/>
      <c r="I197" s="161"/>
      <c r="J197" s="159"/>
      <c r="K197" s="1"/>
      <c r="L197" s="1"/>
      <c r="M197" s="1"/>
      <c r="N197" s="1"/>
      <c r="O197" s="1"/>
      <c r="P197" s="1"/>
      <c r="Q197" s="1"/>
      <c r="R197" s="1"/>
      <c r="S197" s="1"/>
      <c r="V197" s="1"/>
    </row>
    <row r="198" spans="1:22" ht="12" customHeight="1">
      <c r="A198" s="159"/>
      <c r="B198" s="159"/>
      <c r="C198" s="169"/>
      <c r="D198" s="169" t="s">
        <v>107</v>
      </c>
      <c r="E198" s="159"/>
      <c r="F198" s="160"/>
      <c r="G198" s="161"/>
      <c r="H198" s="161"/>
      <c r="I198" s="161"/>
      <c r="J198" s="159"/>
      <c r="K198" s="1"/>
      <c r="L198" s="1"/>
      <c r="M198" s="1"/>
      <c r="N198" s="1"/>
      <c r="O198" s="1"/>
      <c r="P198" s="1"/>
      <c r="Q198" s="1"/>
      <c r="R198" s="1"/>
      <c r="S198" s="1"/>
      <c r="V198" s="1"/>
    </row>
    <row r="199" spans="1:22" ht="15">
      <c r="A199" s="159"/>
      <c r="B199" s="159"/>
      <c r="C199" s="159"/>
      <c r="D199" s="170" t="s">
        <v>325</v>
      </c>
      <c r="E199" s="159"/>
      <c r="F199" s="160">
        <v>3.9</v>
      </c>
      <c r="G199" s="161"/>
      <c r="H199" s="161"/>
      <c r="I199" s="161"/>
      <c r="J199" s="159"/>
      <c r="K199" s="1"/>
      <c r="L199" s="1"/>
      <c r="M199" s="1"/>
      <c r="N199" s="1"/>
      <c r="O199" s="1"/>
      <c r="P199" s="1"/>
      <c r="Q199" s="1"/>
      <c r="R199" s="1"/>
      <c r="S199" s="1"/>
      <c r="V199" s="1"/>
    </row>
    <row r="200" spans="1:26" ht="24.75" customHeight="1">
      <c r="A200" s="167">
        <v>64</v>
      </c>
      <c r="B200" s="162" t="s">
        <v>319</v>
      </c>
      <c r="C200" s="168" t="s">
        <v>326</v>
      </c>
      <c r="D200" s="162" t="s">
        <v>327</v>
      </c>
      <c r="E200" s="162" t="s">
        <v>235</v>
      </c>
      <c r="F200" s="163">
        <v>8</v>
      </c>
      <c r="G200" s="164">
        <v>0</v>
      </c>
      <c r="H200" s="164">
        <v>0</v>
      </c>
      <c r="I200" s="164">
        <f>ROUND(F200*(G200+H200),2)</f>
        <v>0</v>
      </c>
      <c r="J200" s="162">
        <f>ROUND(F200*(N200),2)</f>
        <v>0</v>
      </c>
      <c r="K200" s="165">
        <f>ROUND(F200*(O200),2)</f>
        <v>0</v>
      </c>
      <c r="L200" s="165">
        <f>ROUND(F200*(G200),2)</f>
        <v>0</v>
      </c>
      <c r="M200" s="165">
        <f>ROUND(F200*(H200),2)</f>
        <v>0</v>
      </c>
      <c r="N200" s="165">
        <v>0</v>
      </c>
      <c r="O200" s="165"/>
      <c r="P200" s="172">
        <v>0.00013</v>
      </c>
      <c r="Q200" s="173"/>
      <c r="R200" s="173">
        <v>0.00013</v>
      </c>
      <c r="S200" s="171">
        <f>ROUND(F200*(P200),3)</f>
        <v>0.001</v>
      </c>
      <c r="T200" s="166"/>
      <c r="U200" s="166"/>
      <c r="V200" s="172"/>
      <c r="Z200">
        <v>0</v>
      </c>
    </row>
    <row r="201" spans="1:26" ht="15">
      <c r="A201" s="144"/>
      <c r="B201" s="144"/>
      <c r="C201" s="158">
        <v>735</v>
      </c>
      <c r="D201" s="158" t="s">
        <v>81</v>
      </c>
      <c r="E201" s="144"/>
      <c r="F201" s="157"/>
      <c r="G201" s="146">
        <f>ROUND((SUM(L189:L200))/1,2)</f>
        <v>0</v>
      </c>
      <c r="H201" s="146">
        <f>ROUND((SUM(M189:M200))/1,2)</f>
        <v>0</v>
      </c>
      <c r="I201" s="146">
        <f>ROUND((SUM(I189:I200))/1,2)</f>
        <v>0</v>
      </c>
      <c r="J201" s="144"/>
      <c r="K201" s="144"/>
      <c r="L201" s="144">
        <f>ROUND((SUM(L189:L200))/1,2)</f>
        <v>0</v>
      </c>
      <c r="M201" s="144">
        <f>ROUND((SUM(M189:M200))/1,2)</f>
        <v>0</v>
      </c>
      <c r="N201" s="144"/>
      <c r="O201" s="144"/>
      <c r="P201" s="174"/>
      <c r="Q201" s="144"/>
      <c r="R201" s="144"/>
      <c r="S201" s="174">
        <f>ROUND((SUM(S189:S200))/1,2)</f>
        <v>0</v>
      </c>
      <c r="T201" s="142"/>
      <c r="U201" s="142"/>
      <c r="V201" s="2">
        <f>ROUND((SUM(V189:V200))/1,2)</f>
        <v>0.2</v>
      </c>
      <c r="W201" s="142"/>
      <c r="X201" s="142"/>
      <c r="Y201" s="142"/>
      <c r="Z201" s="142"/>
    </row>
    <row r="202" spans="1:22" ht="15">
      <c r="A202" s="1"/>
      <c r="B202" s="1"/>
      <c r="C202" s="1"/>
      <c r="D202" s="1"/>
      <c r="E202" s="1"/>
      <c r="F202" s="153"/>
      <c r="G202" s="139"/>
      <c r="H202" s="139"/>
      <c r="I202" s="139"/>
      <c r="J202" s="1"/>
      <c r="K202" s="1"/>
      <c r="L202" s="1"/>
      <c r="M202" s="1"/>
      <c r="N202" s="1"/>
      <c r="O202" s="1"/>
      <c r="P202" s="1"/>
      <c r="Q202" s="1"/>
      <c r="R202" s="1"/>
      <c r="S202" s="1"/>
      <c r="V202" s="1"/>
    </row>
    <row r="203" spans="1:26" ht="15">
      <c r="A203" s="144"/>
      <c r="B203" s="144"/>
      <c r="C203" s="158">
        <v>771</v>
      </c>
      <c r="D203" s="158" t="s">
        <v>82</v>
      </c>
      <c r="E203" s="144"/>
      <c r="F203" s="157"/>
      <c r="G203" s="145"/>
      <c r="H203" s="145"/>
      <c r="I203" s="145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2"/>
      <c r="U203" s="142"/>
      <c r="V203" s="144"/>
      <c r="W203" s="142"/>
      <c r="X203" s="142"/>
      <c r="Y203" s="142"/>
      <c r="Z203" s="142"/>
    </row>
    <row r="204" spans="1:26" ht="24.75" customHeight="1">
      <c r="A204" s="167">
        <v>65</v>
      </c>
      <c r="B204" s="162" t="s">
        <v>328</v>
      </c>
      <c r="C204" s="168" t="s">
        <v>329</v>
      </c>
      <c r="D204" s="162" t="s">
        <v>330</v>
      </c>
      <c r="E204" s="162" t="s">
        <v>104</v>
      </c>
      <c r="F204" s="163">
        <v>24.637</v>
      </c>
      <c r="G204" s="164">
        <v>0</v>
      </c>
      <c r="H204" s="164">
        <v>0</v>
      </c>
      <c r="I204" s="164">
        <f>ROUND(F204*(G204+H204),2)</f>
        <v>0</v>
      </c>
      <c r="J204" s="162">
        <f>ROUND(F204*(N204),2)</f>
        <v>0</v>
      </c>
      <c r="K204" s="165">
        <f>ROUND(F204*(O204),2)</f>
        <v>0</v>
      </c>
      <c r="L204" s="165">
        <f>ROUND(F204*(G204),2)</f>
        <v>0</v>
      </c>
      <c r="M204" s="165">
        <f>ROUND(F204*(H204),2)</f>
        <v>0</v>
      </c>
      <c r="N204" s="165">
        <v>0</v>
      </c>
      <c r="O204" s="165"/>
      <c r="P204" s="172">
        <v>0.00062</v>
      </c>
      <c r="Q204" s="173"/>
      <c r="R204" s="173">
        <v>0.00062</v>
      </c>
      <c r="S204" s="171">
        <f>ROUND(F204*(P204),3)</f>
        <v>0.015</v>
      </c>
      <c r="T204" s="166"/>
      <c r="U204" s="166"/>
      <c r="V204" s="172"/>
      <c r="Z204">
        <v>0</v>
      </c>
    </row>
    <row r="205" spans="1:26" ht="24.75" customHeight="1">
      <c r="A205" s="167">
        <v>66</v>
      </c>
      <c r="B205" s="162" t="s">
        <v>328</v>
      </c>
      <c r="C205" s="168" t="s">
        <v>331</v>
      </c>
      <c r="D205" s="162" t="s">
        <v>332</v>
      </c>
      <c r="E205" s="162" t="s">
        <v>201</v>
      </c>
      <c r="F205" s="163">
        <v>4.7</v>
      </c>
      <c r="G205" s="164">
        <v>0</v>
      </c>
      <c r="H205" s="164">
        <v>0</v>
      </c>
      <c r="I205" s="164">
        <f>ROUND(F205*(G205+H205),2)</f>
        <v>0</v>
      </c>
      <c r="J205" s="162">
        <f>ROUND(F205*(N205),2)</f>
        <v>0</v>
      </c>
      <c r="K205" s="165">
        <f>ROUND(F205*(O205),2)</f>
        <v>0</v>
      </c>
      <c r="L205" s="165">
        <f>ROUND(F205*(G205),2)</f>
        <v>0</v>
      </c>
      <c r="M205" s="165">
        <f>ROUND(F205*(H205),2)</f>
        <v>0</v>
      </c>
      <c r="N205" s="165">
        <v>0</v>
      </c>
      <c r="O205" s="165"/>
      <c r="P205" s="173"/>
      <c r="Q205" s="173"/>
      <c r="R205" s="173"/>
      <c r="S205" s="171">
        <f>ROUND(F205*(P205),3)</f>
        <v>0</v>
      </c>
      <c r="T205" s="166"/>
      <c r="U205" s="166"/>
      <c r="V205" s="172"/>
      <c r="Z205">
        <v>0</v>
      </c>
    </row>
    <row r="206" spans="1:26" ht="24.75" customHeight="1">
      <c r="A206" s="167">
        <v>67</v>
      </c>
      <c r="B206" s="162" t="s">
        <v>333</v>
      </c>
      <c r="C206" s="168" t="s">
        <v>334</v>
      </c>
      <c r="D206" s="162" t="s">
        <v>335</v>
      </c>
      <c r="E206" s="162" t="s">
        <v>104</v>
      </c>
      <c r="F206" s="163">
        <v>21.919999999999998</v>
      </c>
      <c r="G206" s="164">
        <v>0</v>
      </c>
      <c r="H206" s="164">
        <v>0</v>
      </c>
      <c r="I206" s="164">
        <f>ROUND(F206*(G206+H206),2)</f>
        <v>0</v>
      </c>
      <c r="J206" s="162">
        <f>ROUND(F206*(N206),2)</f>
        <v>0</v>
      </c>
      <c r="K206" s="165">
        <f>ROUND(F206*(O206),2)</f>
        <v>0</v>
      </c>
      <c r="L206" s="165">
        <f>ROUND(F206*(G206),2)</f>
        <v>0</v>
      </c>
      <c r="M206" s="165">
        <f>ROUND(F206*(H206),2)</f>
        <v>0</v>
      </c>
      <c r="N206" s="165">
        <v>0</v>
      </c>
      <c r="O206" s="165"/>
      <c r="P206" s="172">
        <v>0.0006</v>
      </c>
      <c r="Q206" s="173"/>
      <c r="R206" s="173">
        <v>0.0006</v>
      </c>
      <c r="S206" s="171">
        <f>ROUND(F206*(P206),3)</f>
        <v>0.013</v>
      </c>
      <c r="T206" s="166"/>
      <c r="U206" s="166"/>
      <c r="V206" s="172"/>
      <c r="Z206">
        <v>0</v>
      </c>
    </row>
    <row r="207" spans="1:22" ht="12" customHeight="1">
      <c r="A207" s="159"/>
      <c r="B207" s="159"/>
      <c r="C207" s="169"/>
      <c r="D207" s="169" t="s">
        <v>111</v>
      </c>
      <c r="E207" s="159"/>
      <c r="F207" s="160"/>
      <c r="G207" s="161"/>
      <c r="H207" s="161"/>
      <c r="I207" s="161"/>
      <c r="J207" s="159"/>
      <c r="K207" s="1"/>
      <c r="L207" s="1"/>
      <c r="M207" s="1"/>
      <c r="N207" s="1"/>
      <c r="O207" s="1"/>
      <c r="P207" s="1"/>
      <c r="Q207" s="1"/>
      <c r="R207" s="1"/>
      <c r="S207" s="1"/>
      <c r="V207" s="1"/>
    </row>
    <row r="208" spans="1:22" ht="15">
      <c r="A208" s="159"/>
      <c r="B208" s="159"/>
      <c r="C208" s="159"/>
      <c r="D208" s="170" t="s">
        <v>188</v>
      </c>
      <c r="E208" s="159"/>
      <c r="F208" s="160">
        <v>19.11</v>
      </c>
      <c r="G208" s="161"/>
      <c r="H208" s="161"/>
      <c r="I208" s="161"/>
      <c r="J208" s="159"/>
      <c r="K208" s="1"/>
      <c r="L208" s="1"/>
      <c r="M208" s="1"/>
      <c r="N208" s="1"/>
      <c r="O208" s="1"/>
      <c r="P208" s="1"/>
      <c r="Q208" s="1"/>
      <c r="R208" s="1"/>
      <c r="S208" s="1"/>
      <c r="V208" s="1"/>
    </row>
    <row r="209" spans="1:22" ht="12" customHeight="1">
      <c r="A209" s="159"/>
      <c r="B209" s="159"/>
      <c r="C209" s="169"/>
      <c r="D209" s="169" t="s">
        <v>107</v>
      </c>
      <c r="E209" s="159"/>
      <c r="F209" s="160"/>
      <c r="G209" s="161"/>
      <c r="H209" s="161"/>
      <c r="I209" s="161"/>
      <c r="J209" s="159"/>
      <c r="K209" s="1"/>
      <c r="L209" s="1"/>
      <c r="M209" s="1"/>
      <c r="N209" s="1"/>
      <c r="O209" s="1"/>
      <c r="P209" s="1"/>
      <c r="Q209" s="1"/>
      <c r="R209" s="1"/>
      <c r="S209" s="1"/>
      <c r="V209" s="1"/>
    </row>
    <row r="210" spans="1:22" ht="15">
      <c r="A210" s="159"/>
      <c r="B210" s="159"/>
      <c r="C210" s="159"/>
      <c r="D210" s="170" t="s">
        <v>157</v>
      </c>
      <c r="E210" s="159"/>
      <c r="F210" s="160">
        <v>2.81</v>
      </c>
      <c r="G210" s="161"/>
      <c r="H210" s="161"/>
      <c r="I210" s="161"/>
      <c r="J210" s="159"/>
      <c r="K210" s="1"/>
      <c r="L210" s="1"/>
      <c r="M210" s="1"/>
      <c r="N210" s="1"/>
      <c r="O210" s="1"/>
      <c r="P210" s="1"/>
      <c r="Q210" s="1"/>
      <c r="R210" s="1"/>
      <c r="S210" s="1"/>
      <c r="V210" s="1"/>
    </row>
    <row r="211" spans="1:26" ht="24.75" customHeight="1">
      <c r="A211" s="167">
        <v>68</v>
      </c>
      <c r="B211" s="162" t="s">
        <v>336</v>
      </c>
      <c r="C211" s="168" t="s">
        <v>337</v>
      </c>
      <c r="D211" s="162" t="s">
        <v>338</v>
      </c>
      <c r="E211" s="162" t="s">
        <v>104</v>
      </c>
      <c r="F211" s="163">
        <v>21.92</v>
      </c>
      <c r="G211" s="164">
        <v>0</v>
      </c>
      <c r="H211" s="164">
        <v>0</v>
      </c>
      <c r="I211" s="164">
        <f>ROUND(F211*(G211+H211),2)</f>
        <v>0</v>
      </c>
      <c r="J211" s="162">
        <f>ROUND(F211*(N211),2)</f>
        <v>0</v>
      </c>
      <c r="K211" s="165">
        <f>ROUND(F211*(O211),2)</f>
        <v>0</v>
      </c>
      <c r="L211" s="165">
        <f>ROUND(F211*(G211),2)</f>
        <v>0</v>
      </c>
      <c r="M211" s="165">
        <f>ROUND(F211*(H211),2)</f>
        <v>0</v>
      </c>
      <c r="N211" s="165">
        <v>0</v>
      </c>
      <c r="O211" s="165"/>
      <c r="P211" s="172">
        <v>0.0058</v>
      </c>
      <c r="Q211" s="173"/>
      <c r="R211" s="173">
        <v>0.0058</v>
      </c>
      <c r="S211" s="171">
        <f>ROUND(F211*(P211),3)</f>
        <v>0.127</v>
      </c>
      <c r="T211" s="166"/>
      <c r="U211" s="166"/>
      <c r="V211" s="172"/>
      <c r="Z211">
        <v>0</v>
      </c>
    </row>
    <row r="212" spans="1:26" ht="24.75" customHeight="1">
      <c r="A212" s="167">
        <v>69</v>
      </c>
      <c r="B212" s="162" t="s">
        <v>140</v>
      </c>
      <c r="C212" s="168" t="s">
        <v>339</v>
      </c>
      <c r="D212" s="162" t="s">
        <v>340</v>
      </c>
      <c r="E212" s="162" t="s">
        <v>195</v>
      </c>
      <c r="F212" s="163">
        <v>26.9</v>
      </c>
      <c r="G212" s="164">
        <v>0</v>
      </c>
      <c r="H212" s="164">
        <v>0</v>
      </c>
      <c r="I212" s="164">
        <f>ROUND(F212*(G212+H212),2)</f>
        <v>0</v>
      </c>
      <c r="J212" s="162">
        <f>ROUND(F212*(N212),2)</f>
        <v>0</v>
      </c>
      <c r="K212" s="165">
        <f>ROUND(F212*(O212),2)</f>
        <v>0</v>
      </c>
      <c r="L212" s="165">
        <f>ROUND(F212*(G212),2)</f>
        <v>0</v>
      </c>
      <c r="M212" s="165">
        <f>ROUND(F212*(H212),2)</f>
        <v>0</v>
      </c>
      <c r="N212" s="165">
        <v>0</v>
      </c>
      <c r="O212" s="165"/>
      <c r="P212" s="173"/>
      <c r="Q212" s="173"/>
      <c r="R212" s="173"/>
      <c r="S212" s="171">
        <f>ROUND(F212*(P212),3)</f>
        <v>0</v>
      </c>
      <c r="T212" s="166"/>
      <c r="U212" s="166"/>
      <c r="V212" s="172"/>
      <c r="Z212">
        <v>0</v>
      </c>
    </row>
    <row r="213" spans="1:22" ht="12" customHeight="1">
      <c r="A213" s="159"/>
      <c r="B213" s="159"/>
      <c r="C213" s="169"/>
      <c r="D213" s="169" t="s">
        <v>341</v>
      </c>
      <c r="E213" s="159"/>
      <c r="F213" s="160"/>
      <c r="G213" s="161"/>
      <c r="H213" s="161"/>
      <c r="I213" s="161"/>
      <c r="J213" s="159"/>
      <c r="K213" s="1"/>
      <c r="L213" s="1"/>
      <c r="M213" s="1"/>
      <c r="N213" s="1"/>
      <c r="O213" s="1"/>
      <c r="P213" s="1"/>
      <c r="Q213" s="1"/>
      <c r="R213" s="1"/>
      <c r="S213" s="1"/>
      <c r="V213" s="1"/>
    </row>
    <row r="214" spans="1:22" ht="15">
      <c r="A214" s="159"/>
      <c r="B214" s="159"/>
      <c r="C214" s="159"/>
      <c r="D214" s="170" t="s">
        <v>342</v>
      </c>
      <c r="E214" s="159"/>
      <c r="F214" s="160">
        <v>25.2</v>
      </c>
      <c r="G214" s="161"/>
      <c r="H214" s="161"/>
      <c r="I214" s="161"/>
      <c r="J214" s="159"/>
      <c r="K214" s="1"/>
      <c r="L214" s="1"/>
      <c r="M214" s="1"/>
      <c r="N214" s="1"/>
      <c r="O214" s="1"/>
      <c r="P214" s="1"/>
      <c r="Q214" s="1"/>
      <c r="R214" s="1"/>
      <c r="S214" s="1"/>
      <c r="V214" s="1"/>
    </row>
    <row r="215" spans="1:22" ht="12" customHeight="1">
      <c r="A215" s="159"/>
      <c r="B215" s="159"/>
      <c r="C215" s="169"/>
      <c r="D215" s="169" t="s">
        <v>107</v>
      </c>
      <c r="E215" s="159"/>
      <c r="F215" s="160"/>
      <c r="G215" s="161"/>
      <c r="H215" s="161"/>
      <c r="I215" s="161"/>
      <c r="J215" s="159"/>
      <c r="K215" s="1"/>
      <c r="L215" s="1"/>
      <c r="M215" s="1"/>
      <c r="N215" s="1"/>
      <c r="O215" s="1"/>
      <c r="P215" s="1"/>
      <c r="Q215" s="1"/>
      <c r="R215" s="1"/>
      <c r="S215" s="1"/>
      <c r="V215" s="1"/>
    </row>
    <row r="216" spans="1:22" ht="15">
      <c r="A216" s="159"/>
      <c r="B216" s="159"/>
      <c r="C216" s="159"/>
      <c r="D216" s="170" t="s">
        <v>343</v>
      </c>
      <c r="E216" s="159"/>
      <c r="F216" s="160">
        <v>1.7</v>
      </c>
      <c r="G216" s="161"/>
      <c r="H216" s="161"/>
      <c r="I216" s="161"/>
      <c r="J216" s="159"/>
      <c r="K216" s="1"/>
      <c r="L216" s="1"/>
      <c r="M216" s="1"/>
      <c r="N216" s="1"/>
      <c r="O216" s="1"/>
      <c r="P216" s="1"/>
      <c r="Q216" s="1"/>
      <c r="R216" s="1"/>
      <c r="S216" s="1"/>
      <c r="V216" s="1"/>
    </row>
    <row r="217" spans="1:26" ht="34.5" customHeight="1">
      <c r="A217" s="167">
        <v>70</v>
      </c>
      <c r="B217" s="162" t="s">
        <v>140</v>
      </c>
      <c r="C217" s="168" t="s">
        <v>344</v>
      </c>
      <c r="D217" s="162" t="s">
        <v>345</v>
      </c>
      <c r="E217" s="162" t="s">
        <v>104</v>
      </c>
      <c r="F217" s="163">
        <v>24.6375</v>
      </c>
      <c r="G217" s="164">
        <v>0</v>
      </c>
      <c r="H217" s="164">
        <v>0</v>
      </c>
      <c r="I217" s="164">
        <f>ROUND(F217*(G217+H217),2)</f>
        <v>0</v>
      </c>
      <c r="J217" s="162">
        <f>ROUND(F217*(N217),2)</f>
        <v>0</v>
      </c>
      <c r="K217" s="165">
        <f>ROUND(F217*(O217),2)</f>
        <v>0</v>
      </c>
      <c r="L217" s="165">
        <f>ROUND(F217*(G217),2)</f>
        <v>0</v>
      </c>
      <c r="M217" s="165">
        <f>ROUND(F217*(H217),2)</f>
        <v>0</v>
      </c>
      <c r="N217" s="165">
        <v>0</v>
      </c>
      <c r="O217" s="165"/>
      <c r="P217" s="173"/>
      <c r="Q217" s="173"/>
      <c r="R217" s="173"/>
      <c r="S217" s="171">
        <f>ROUND(F217*(P217),3)</f>
        <v>0</v>
      </c>
      <c r="T217" s="166"/>
      <c r="U217" s="166"/>
      <c r="V217" s="172"/>
      <c r="Z217">
        <v>0</v>
      </c>
    </row>
    <row r="218" spans="1:22" ht="12" customHeight="1">
      <c r="A218" s="159"/>
      <c r="B218" s="159"/>
      <c r="C218" s="169"/>
      <c r="D218" s="169" t="s">
        <v>346</v>
      </c>
      <c r="E218" s="159"/>
      <c r="F218" s="160"/>
      <c r="G218" s="161"/>
      <c r="H218" s="161"/>
      <c r="I218" s="161"/>
      <c r="J218" s="159"/>
      <c r="K218" s="1"/>
      <c r="L218" s="1"/>
      <c r="M218" s="1"/>
      <c r="N218" s="1"/>
      <c r="O218" s="1"/>
      <c r="P218" s="1"/>
      <c r="Q218" s="1"/>
      <c r="R218" s="1"/>
      <c r="S218" s="1"/>
      <c r="V218" s="1"/>
    </row>
    <row r="219" spans="1:22" ht="15">
      <c r="A219" s="159"/>
      <c r="B219" s="159"/>
      <c r="C219" s="159"/>
      <c r="D219" s="170" t="s">
        <v>347</v>
      </c>
      <c r="E219" s="159"/>
      <c r="F219" s="160">
        <v>21.49</v>
      </c>
      <c r="G219" s="161"/>
      <c r="H219" s="161"/>
      <c r="I219" s="161"/>
      <c r="J219" s="159"/>
      <c r="K219" s="1"/>
      <c r="L219" s="1"/>
      <c r="M219" s="1"/>
      <c r="N219" s="1"/>
      <c r="O219" s="1"/>
      <c r="P219" s="1"/>
      <c r="Q219" s="1"/>
      <c r="R219" s="1"/>
      <c r="S219" s="1"/>
      <c r="V219" s="1"/>
    </row>
    <row r="220" spans="1:22" ht="12" customHeight="1">
      <c r="A220" s="159"/>
      <c r="B220" s="159"/>
      <c r="C220" s="169"/>
      <c r="D220" s="169" t="s">
        <v>348</v>
      </c>
      <c r="E220" s="159"/>
      <c r="F220" s="160"/>
      <c r="G220" s="161"/>
      <c r="H220" s="161"/>
      <c r="I220" s="161"/>
      <c r="J220" s="159"/>
      <c r="K220" s="1"/>
      <c r="L220" s="1"/>
      <c r="M220" s="1"/>
      <c r="N220" s="1"/>
      <c r="O220" s="1"/>
      <c r="P220" s="1"/>
      <c r="Q220" s="1"/>
      <c r="R220" s="1"/>
      <c r="S220" s="1"/>
      <c r="V220" s="1"/>
    </row>
    <row r="221" spans="1:22" ht="15">
      <c r="A221" s="159"/>
      <c r="B221" s="159"/>
      <c r="C221" s="159"/>
      <c r="D221" s="170" t="s">
        <v>349</v>
      </c>
      <c r="E221" s="159"/>
      <c r="F221" s="160">
        <v>3.1475</v>
      </c>
      <c r="G221" s="161"/>
      <c r="H221" s="161"/>
      <c r="I221" s="161"/>
      <c r="J221" s="159"/>
      <c r="K221" s="1"/>
      <c r="L221" s="1"/>
      <c r="M221" s="1"/>
      <c r="N221" s="1"/>
      <c r="O221" s="1"/>
      <c r="P221" s="1"/>
      <c r="Q221" s="1"/>
      <c r="R221" s="1"/>
      <c r="S221" s="1"/>
      <c r="V221" s="1"/>
    </row>
    <row r="222" spans="1:26" ht="24.75" customHeight="1">
      <c r="A222" s="182">
        <v>71</v>
      </c>
      <c r="B222" s="177" t="s">
        <v>212</v>
      </c>
      <c r="C222" s="183" t="s">
        <v>350</v>
      </c>
      <c r="D222" s="177" t="s">
        <v>351</v>
      </c>
      <c r="E222" s="177" t="s">
        <v>352</v>
      </c>
      <c r="F222" s="178">
        <v>2.4637000000000002</v>
      </c>
      <c r="G222" s="179">
        <v>0</v>
      </c>
      <c r="H222" s="179">
        <v>0</v>
      </c>
      <c r="I222" s="179">
        <f>ROUND(F222*(G222+H222),2)</f>
        <v>0</v>
      </c>
      <c r="J222" s="177">
        <f>ROUND(F222*(N222),2)</f>
        <v>0</v>
      </c>
      <c r="K222" s="180">
        <f>ROUND(F222*(O222),2)</f>
        <v>0</v>
      </c>
      <c r="L222" s="180">
        <f>ROUND(F222*(G222),2)</f>
        <v>0</v>
      </c>
      <c r="M222" s="180">
        <f>ROUND(F222*(H222),2)</f>
        <v>0</v>
      </c>
      <c r="N222" s="180">
        <v>0</v>
      </c>
      <c r="O222" s="180"/>
      <c r="P222" s="185">
        <v>0.001</v>
      </c>
      <c r="Q222" s="186"/>
      <c r="R222" s="186">
        <v>0.001</v>
      </c>
      <c r="S222" s="184">
        <f>ROUND(F222*(P222),3)</f>
        <v>0.002</v>
      </c>
      <c r="T222" s="181"/>
      <c r="U222" s="181"/>
      <c r="V222" s="185"/>
      <c r="Z222">
        <v>0</v>
      </c>
    </row>
    <row r="223" spans="1:22" ht="12" customHeight="1">
      <c r="A223" s="159"/>
      <c r="B223" s="159"/>
      <c r="C223" s="169"/>
      <c r="D223" s="169" t="s">
        <v>353</v>
      </c>
      <c r="E223" s="159"/>
      <c r="F223" s="160"/>
      <c r="G223" s="161"/>
      <c r="H223" s="161"/>
      <c r="I223" s="161"/>
      <c r="J223" s="159"/>
      <c r="K223" s="1"/>
      <c r="L223" s="1"/>
      <c r="M223" s="1"/>
      <c r="N223" s="1"/>
      <c r="O223" s="1"/>
      <c r="P223" s="1"/>
      <c r="Q223" s="1"/>
      <c r="R223" s="1"/>
      <c r="S223" s="1"/>
      <c r="V223" s="1"/>
    </row>
    <row r="224" spans="1:22" ht="15">
      <c r="A224" s="159"/>
      <c r="B224" s="159"/>
      <c r="C224" s="159"/>
      <c r="D224" s="170" t="s">
        <v>354</v>
      </c>
      <c r="E224" s="159"/>
      <c r="F224" s="160">
        <v>2.4637000000000002</v>
      </c>
      <c r="G224" s="161"/>
      <c r="H224" s="161"/>
      <c r="I224" s="161"/>
      <c r="J224" s="159"/>
      <c r="K224" s="1"/>
      <c r="L224" s="1"/>
      <c r="M224" s="1"/>
      <c r="N224" s="1"/>
      <c r="O224" s="1"/>
      <c r="P224" s="1"/>
      <c r="Q224" s="1"/>
      <c r="R224" s="1"/>
      <c r="S224" s="1"/>
      <c r="V224" s="1"/>
    </row>
    <row r="225" spans="1:26" ht="24.75" customHeight="1">
      <c r="A225" s="182">
        <v>72</v>
      </c>
      <c r="B225" s="177" t="s">
        <v>212</v>
      </c>
      <c r="C225" s="183" t="s">
        <v>355</v>
      </c>
      <c r="D225" s="177" t="s">
        <v>356</v>
      </c>
      <c r="E225" s="177" t="s">
        <v>352</v>
      </c>
      <c r="F225" s="178">
        <v>9.854800000000001</v>
      </c>
      <c r="G225" s="179">
        <v>0</v>
      </c>
      <c r="H225" s="179">
        <v>0</v>
      </c>
      <c r="I225" s="179">
        <f>ROUND(F225*(G225+H225),2)</f>
        <v>0</v>
      </c>
      <c r="J225" s="177">
        <f>ROUND(F225*(N225),2)</f>
        <v>0</v>
      </c>
      <c r="K225" s="180">
        <f>ROUND(F225*(O225),2)</f>
        <v>0</v>
      </c>
      <c r="L225" s="180">
        <f>ROUND(F225*(G225),2)</f>
        <v>0</v>
      </c>
      <c r="M225" s="180">
        <f>ROUND(F225*(H225),2)</f>
        <v>0</v>
      </c>
      <c r="N225" s="180">
        <v>0</v>
      </c>
      <c r="O225" s="180"/>
      <c r="P225" s="185">
        <v>0.001</v>
      </c>
      <c r="Q225" s="186"/>
      <c r="R225" s="186">
        <v>0.001</v>
      </c>
      <c r="S225" s="184">
        <f>ROUND(F225*(P225),3)</f>
        <v>0.01</v>
      </c>
      <c r="T225" s="181"/>
      <c r="U225" s="181"/>
      <c r="V225" s="185"/>
      <c r="Z225">
        <v>0</v>
      </c>
    </row>
    <row r="226" spans="1:22" ht="15">
      <c r="A226" s="159"/>
      <c r="B226" s="159"/>
      <c r="C226" s="169"/>
      <c r="D226" s="176" t="s">
        <v>357</v>
      </c>
      <c r="E226" s="159"/>
      <c r="F226" s="160">
        <v>9.854800000000001</v>
      </c>
      <c r="G226" s="161"/>
      <c r="H226" s="161"/>
      <c r="I226" s="161"/>
      <c r="J226" s="159"/>
      <c r="K226" s="1"/>
      <c r="L226" s="1"/>
      <c r="M226" s="1"/>
      <c r="N226" s="1"/>
      <c r="O226" s="1"/>
      <c r="P226" s="1"/>
      <c r="Q226" s="1"/>
      <c r="R226" s="1"/>
      <c r="S226" s="1"/>
      <c r="V226" s="1"/>
    </row>
    <row r="227" spans="1:26" ht="24.75" customHeight="1">
      <c r="A227" s="182">
        <v>73</v>
      </c>
      <c r="B227" s="177" t="s">
        <v>212</v>
      </c>
      <c r="C227" s="183" t="s">
        <v>358</v>
      </c>
      <c r="D227" s="177" t="s">
        <v>359</v>
      </c>
      <c r="E227" s="177" t="s">
        <v>352</v>
      </c>
      <c r="F227" s="178">
        <v>36.9555</v>
      </c>
      <c r="G227" s="179">
        <v>0</v>
      </c>
      <c r="H227" s="179">
        <v>0</v>
      </c>
      <c r="I227" s="179">
        <f>ROUND(F227*(G227+H227),2)</f>
        <v>0</v>
      </c>
      <c r="J227" s="177">
        <f>ROUND(F227*(N227),2)</f>
        <v>0</v>
      </c>
      <c r="K227" s="180">
        <f>ROUND(F227*(O227),2)</f>
        <v>0</v>
      </c>
      <c r="L227" s="180">
        <f>ROUND(F227*(G227),2)</f>
        <v>0</v>
      </c>
      <c r="M227" s="180">
        <f>ROUND(F227*(H227),2)</f>
        <v>0</v>
      </c>
      <c r="N227" s="180">
        <v>0</v>
      </c>
      <c r="O227" s="180"/>
      <c r="P227" s="185">
        <v>0.001</v>
      </c>
      <c r="Q227" s="186"/>
      <c r="R227" s="186">
        <v>0.001</v>
      </c>
      <c r="S227" s="184">
        <f>ROUND(F227*(P227),3)</f>
        <v>0.037</v>
      </c>
      <c r="T227" s="181"/>
      <c r="U227" s="181"/>
      <c r="V227" s="185"/>
      <c r="Z227">
        <v>0</v>
      </c>
    </row>
    <row r="228" spans="1:22" ht="12" customHeight="1">
      <c r="A228" s="159"/>
      <c r="B228" s="159"/>
      <c r="C228" s="169"/>
      <c r="D228" s="169" t="s">
        <v>360</v>
      </c>
      <c r="E228" s="159"/>
      <c r="F228" s="160"/>
      <c r="G228" s="161"/>
      <c r="H228" s="161"/>
      <c r="I228" s="161"/>
      <c r="J228" s="159"/>
      <c r="K228" s="1"/>
      <c r="L228" s="1"/>
      <c r="M228" s="1"/>
      <c r="N228" s="1"/>
      <c r="O228" s="1"/>
      <c r="P228" s="1"/>
      <c r="Q228" s="1"/>
      <c r="R228" s="1"/>
      <c r="S228" s="1"/>
      <c r="V228" s="1"/>
    </row>
    <row r="229" spans="1:22" ht="15">
      <c r="A229" s="159"/>
      <c r="B229" s="159"/>
      <c r="C229" s="159"/>
      <c r="D229" s="170" t="s">
        <v>361</v>
      </c>
      <c r="E229" s="159"/>
      <c r="F229" s="160">
        <v>36.9555</v>
      </c>
      <c r="G229" s="161"/>
      <c r="H229" s="161"/>
      <c r="I229" s="161"/>
      <c r="J229" s="159"/>
      <c r="K229" s="1"/>
      <c r="L229" s="1"/>
      <c r="M229" s="1"/>
      <c r="N229" s="1"/>
      <c r="O229" s="1"/>
      <c r="P229" s="1"/>
      <c r="Q229" s="1"/>
      <c r="R229" s="1"/>
      <c r="S229" s="1"/>
      <c r="V229" s="1"/>
    </row>
    <row r="230" spans="1:26" ht="24.75" customHeight="1">
      <c r="A230" s="182">
        <v>74</v>
      </c>
      <c r="B230" s="177" t="s">
        <v>362</v>
      </c>
      <c r="C230" s="183" t="s">
        <v>363</v>
      </c>
      <c r="D230" s="177" t="s">
        <v>364</v>
      </c>
      <c r="E230" s="177" t="s">
        <v>104</v>
      </c>
      <c r="F230" s="178">
        <v>25.12974</v>
      </c>
      <c r="G230" s="179">
        <v>0</v>
      </c>
      <c r="H230" s="179">
        <v>0</v>
      </c>
      <c r="I230" s="179">
        <f>ROUND(F230*(G230+H230),2)</f>
        <v>0</v>
      </c>
      <c r="J230" s="177">
        <f>ROUND(F230*(N230),2)</f>
        <v>0</v>
      </c>
      <c r="K230" s="180">
        <f>ROUND(F230*(O230),2)</f>
        <v>0</v>
      </c>
      <c r="L230" s="180">
        <f>ROUND(F230*(G230),2)</f>
        <v>0</v>
      </c>
      <c r="M230" s="180">
        <f>ROUND(F230*(H230),2)</f>
        <v>0</v>
      </c>
      <c r="N230" s="180">
        <v>0</v>
      </c>
      <c r="O230" s="180"/>
      <c r="P230" s="185">
        <v>0.024</v>
      </c>
      <c r="Q230" s="186"/>
      <c r="R230" s="186">
        <v>0.024</v>
      </c>
      <c r="S230" s="184">
        <f>ROUND(F230*(P230),3)</f>
        <v>0.603</v>
      </c>
      <c r="T230" s="181"/>
      <c r="U230" s="181"/>
      <c r="V230" s="185"/>
      <c r="Z230">
        <v>0</v>
      </c>
    </row>
    <row r="231" spans="1:22" ht="12" customHeight="1">
      <c r="A231" s="159"/>
      <c r="B231" s="159"/>
      <c r="C231" s="169"/>
      <c r="D231" s="169" t="s">
        <v>360</v>
      </c>
      <c r="E231" s="159"/>
      <c r="F231" s="160"/>
      <c r="G231" s="161"/>
      <c r="H231" s="161"/>
      <c r="I231" s="161"/>
      <c r="J231" s="159"/>
      <c r="K231" s="1"/>
      <c r="L231" s="1"/>
      <c r="M231" s="1"/>
      <c r="N231" s="1"/>
      <c r="O231" s="1"/>
      <c r="P231" s="1"/>
      <c r="Q231" s="1"/>
      <c r="R231" s="1"/>
      <c r="S231" s="1"/>
      <c r="V231" s="1"/>
    </row>
    <row r="232" spans="1:22" ht="15">
      <c r="A232" s="159"/>
      <c r="B232" s="159"/>
      <c r="C232" s="159"/>
      <c r="D232" s="170" t="s">
        <v>365</v>
      </c>
      <c r="E232" s="159"/>
      <c r="F232" s="160">
        <v>25.12974</v>
      </c>
      <c r="G232" s="161"/>
      <c r="H232" s="161"/>
      <c r="I232" s="161"/>
      <c r="J232" s="159"/>
      <c r="K232" s="1"/>
      <c r="L232" s="1"/>
      <c r="M232" s="1"/>
      <c r="N232" s="1"/>
      <c r="O232" s="1"/>
      <c r="P232" s="1"/>
      <c r="Q232" s="1"/>
      <c r="R232" s="1"/>
      <c r="S232" s="1"/>
      <c r="V232" s="1"/>
    </row>
    <row r="233" spans="1:26" ht="15">
      <c r="A233" s="144"/>
      <c r="B233" s="144"/>
      <c r="C233" s="158">
        <v>771</v>
      </c>
      <c r="D233" s="158" t="s">
        <v>82</v>
      </c>
      <c r="E233" s="144"/>
      <c r="F233" s="157"/>
      <c r="G233" s="146">
        <f>ROUND((SUM(L203:L232))/1,2)</f>
        <v>0</v>
      </c>
      <c r="H233" s="146">
        <f>ROUND((SUM(M203:M232))/1,2)</f>
        <v>0</v>
      </c>
      <c r="I233" s="146">
        <f>ROUND((SUM(I203:I232))/1,2)</f>
        <v>0</v>
      </c>
      <c r="J233" s="144"/>
      <c r="K233" s="144"/>
      <c r="L233" s="144">
        <f>ROUND((SUM(L203:L232))/1,2)</f>
        <v>0</v>
      </c>
      <c r="M233" s="144">
        <f>ROUND((SUM(M203:M232))/1,2)</f>
        <v>0</v>
      </c>
      <c r="N233" s="144"/>
      <c r="O233" s="144"/>
      <c r="P233" s="174"/>
      <c r="Q233" s="144"/>
      <c r="R233" s="144"/>
      <c r="S233" s="174">
        <f>ROUND((SUM(S203:S232))/1,2)</f>
        <v>0.81</v>
      </c>
      <c r="T233" s="142"/>
      <c r="U233" s="142"/>
      <c r="V233" s="2">
        <f>ROUND((SUM(V203:V232))/1,2)</f>
        <v>0</v>
      </c>
      <c r="W233" s="142"/>
      <c r="X233" s="142"/>
      <c r="Y233" s="142"/>
      <c r="Z233" s="142"/>
    </row>
    <row r="234" spans="1:22" ht="15">
      <c r="A234" s="1"/>
      <c r="B234" s="1"/>
      <c r="C234" s="1"/>
      <c r="D234" s="1"/>
      <c r="E234" s="1"/>
      <c r="F234" s="153"/>
      <c r="G234" s="139"/>
      <c r="H234" s="139"/>
      <c r="I234" s="139"/>
      <c r="J234" s="1"/>
      <c r="K234" s="1"/>
      <c r="L234" s="1"/>
      <c r="M234" s="1"/>
      <c r="N234" s="1"/>
      <c r="O234" s="1"/>
      <c r="P234" s="1"/>
      <c r="Q234" s="1"/>
      <c r="R234" s="1"/>
      <c r="S234" s="1"/>
      <c r="V234" s="1"/>
    </row>
    <row r="235" spans="1:26" ht="15">
      <c r="A235" s="144"/>
      <c r="B235" s="144"/>
      <c r="C235" s="158">
        <v>781</v>
      </c>
      <c r="D235" s="158" t="s">
        <v>83</v>
      </c>
      <c r="E235" s="144"/>
      <c r="F235" s="157"/>
      <c r="G235" s="145"/>
      <c r="H235" s="145"/>
      <c r="I235" s="145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2"/>
      <c r="U235" s="142"/>
      <c r="V235" s="144"/>
      <c r="W235" s="142"/>
      <c r="X235" s="142"/>
      <c r="Y235" s="142"/>
      <c r="Z235" s="142"/>
    </row>
    <row r="236" spans="1:26" ht="24.75" customHeight="1">
      <c r="A236" s="167">
        <v>75</v>
      </c>
      <c r="B236" s="162" t="s">
        <v>366</v>
      </c>
      <c r="C236" s="168" t="s">
        <v>367</v>
      </c>
      <c r="D236" s="162" t="s">
        <v>368</v>
      </c>
      <c r="E236" s="162" t="s">
        <v>104</v>
      </c>
      <c r="F236" s="163">
        <v>125.922</v>
      </c>
      <c r="G236" s="164">
        <v>0</v>
      </c>
      <c r="H236" s="164">
        <v>0</v>
      </c>
      <c r="I236" s="164">
        <f>ROUND(F236*(G236+H236),2)</f>
        <v>0</v>
      </c>
      <c r="J236" s="162">
        <f>ROUND(F236*(N236),2)</f>
        <v>0</v>
      </c>
      <c r="K236" s="165">
        <f>ROUND(F236*(O236),2)</f>
        <v>0</v>
      </c>
      <c r="L236" s="165">
        <f>ROUND(F236*(G236),2)</f>
        <v>0</v>
      </c>
      <c r="M236" s="165">
        <f>ROUND(F236*(H236),2)</f>
        <v>0</v>
      </c>
      <c r="N236" s="165">
        <v>0</v>
      </c>
      <c r="O236" s="165"/>
      <c r="P236" s="172">
        <v>0.00334</v>
      </c>
      <c r="Q236" s="173"/>
      <c r="R236" s="173">
        <v>0.00334</v>
      </c>
      <c r="S236" s="171">
        <f>ROUND(F236*(P236),3)</f>
        <v>0.421</v>
      </c>
      <c r="T236" s="166"/>
      <c r="U236" s="166"/>
      <c r="V236" s="172"/>
      <c r="Z236">
        <v>0</v>
      </c>
    </row>
    <row r="237" spans="1:22" ht="12" customHeight="1">
      <c r="A237" s="159"/>
      <c r="B237" s="159"/>
      <c r="C237" s="169"/>
      <c r="D237" s="169" t="s">
        <v>111</v>
      </c>
      <c r="E237" s="159"/>
      <c r="F237" s="160"/>
      <c r="G237" s="161"/>
      <c r="H237" s="161"/>
      <c r="I237" s="161"/>
      <c r="J237" s="159"/>
      <c r="K237" s="1"/>
      <c r="L237" s="1"/>
      <c r="M237" s="1"/>
      <c r="N237" s="1"/>
      <c r="O237" s="1"/>
      <c r="P237" s="1"/>
      <c r="Q237" s="1"/>
      <c r="R237" s="1"/>
      <c r="S237" s="1"/>
      <c r="V237" s="1"/>
    </row>
    <row r="238" spans="1:22" ht="15">
      <c r="A238" s="159"/>
      <c r="B238" s="159"/>
      <c r="C238" s="159"/>
      <c r="D238" s="170" t="s">
        <v>210</v>
      </c>
      <c r="E238" s="159"/>
      <c r="F238" s="160">
        <v>111.006</v>
      </c>
      <c r="G238" s="161"/>
      <c r="H238" s="161"/>
      <c r="I238" s="161"/>
      <c r="J238" s="159"/>
      <c r="K238" s="1"/>
      <c r="L238" s="1"/>
      <c r="M238" s="1"/>
      <c r="N238" s="1"/>
      <c r="O238" s="1"/>
      <c r="P238" s="1"/>
      <c r="Q238" s="1"/>
      <c r="R238" s="1"/>
      <c r="S238" s="1"/>
      <c r="V238" s="1"/>
    </row>
    <row r="239" spans="1:22" ht="12" customHeight="1">
      <c r="A239" s="159"/>
      <c r="B239" s="159"/>
      <c r="C239" s="169"/>
      <c r="D239" s="169" t="s">
        <v>107</v>
      </c>
      <c r="E239" s="159"/>
      <c r="F239" s="160"/>
      <c r="G239" s="161"/>
      <c r="H239" s="161"/>
      <c r="I239" s="161"/>
      <c r="J239" s="159"/>
      <c r="K239" s="1"/>
      <c r="L239" s="1"/>
      <c r="M239" s="1"/>
      <c r="N239" s="1"/>
      <c r="O239" s="1"/>
      <c r="P239" s="1"/>
      <c r="Q239" s="1"/>
      <c r="R239" s="1"/>
      <c r="S239" s="1"/>
      <c r="V239" s="1"/>
    </row>
    <row r="240" spans="1:22" ht="15">
      <c r="A240" s="159"/>
      <c r="B240" s="159"/>
      <c r="C240" s="159"/>
      <c r="D240" s="170" t="s">
        <v>161</v>
      </c>
      <c r="E240" s="159"/>
      <c r="F240" s="160">
        <v>14.916</v>
      </c>
      <c r="G240" s="161"/>
      <c r="H240" s="161"/>
      <c r="I240" s="161"/>
      <c r="J240" s="159"/>
      <c r="K240" s="1"/>
      <c r="L240" s="1"/>
      <c r="M240" s="1"/>
      <c r="N240" s="1"/>
      <c r="O240" s="1"/>
      <c r="P240" s="1"/>
      <c r="Q240" s="1"/>
      <c r="R240" s="1"/>
      <c r="S240" s="1"/>
      <c r="V240" s="1"/>
    </row>
    <row r="241" spans="1:26" ht="24.75" customHeight="1">
      <c r="A241" s="167">
        <v>76</v>
      </c>
      <c r="B241" s="162" t="s">
        <v>366</v>
      </c>
      <c r="C241" s="168" t="s">
        <v>369</v>
      </c>
      <c r="D241" s="162" t="s">
        <v>370</v>
      </c>
      <c r="E241" s="162" t="s">
        <v>201</v>
      </c>
      <c r="F241" s="163">
        <v>2.6</v>
      </c>
      <c r="G241" s="164">
        <v>0</v>
      </c>
      <c r="H241" s="164">
        <v>0</v>
      </c>
      <c r="I241" s="164">
        <f>ROUND(F241*(G241+H241),2)</f>
        <v>0</v>
      </c>
      <c r="J241" s="162">
        <f>ROUND(F241*(N241),2)</f>
        <v>0</v>
      </c>
      <c r="K241" s="165">
        <f>ROUND(F241*(O241),2)</f>
        <v>0</v>
      </c>
      <c r="L241" s="165">
        <f>ROUND(F241*(G241),2)</f>
        <v>0</v>
      </c>
      <c r="M241" s="165">
        <f>ROUND(F241*(H241),2)</f>
        <v>0</v>
      </c>
      <c r="N241" s="165">
        <v>0</v>
      </c>
      <c r="O241" s="165"/>
      <c r="P241" s="173"/>
      <c r="Q241" s="173"/>
      <c r="R241" s="173"/>
      <c r="S241" s="171">
        <f>ROUND(F241*(P241),3)</f>
        <v>0</v>
      </c>
      <c r="T241" s="166"/>
      <c r="U241" s="166"/>
      <c r="V241" s="172"/>
      <c r="Z241">
        <v>0</v>
      </c>
    </row>
    <row r="242" spans="1:26" ht="24.75" customHeight="1">
      <c r="A242" s="167">
        <v>77</v>
      </c>
      <c r="B242" s="162" t="s">
        <v>140</v>
      </c>
      <c r="C242" s="168" t="s">
        <v>371</v>
      </c>
      <c r="D242" s="162" t="s">
        <v>372</v>
      </c>
      <c r="E242" s="162" t="s">
        <v>104</v>
      </c>
      <c r="F242" s="163">
        <v>125.922</v>
      </c>
      <c r="G242" s="164">
        <v>0</v>
      </c>
      <c r="H242" s="164">
        <v>0</v>
      </c>
      <c r="I242" s="164">
        <f>ROUND(F242*(G242+H242),2)</f>
        <v>0</v>
      </c>
      <c r="J242" s="162">
        <f>ROUND(F242*(N242),2)</f>
        <v>0</v>
      </c>
      <c r="K242" s="165">
        <f>ROUND(F242*(O242),2)</f>
        <v>0</v>
      </c>
      <c r="L242" s="165">
        <f>ROUND(F242*(G242),2)</f>
        <v>0</v>
      </c>
      <c r="M242" s="165">
        <f>ROUND(F242*(H242),2)</f>
        <v>0</v>
      </c>
      <c r="N242" s="165">
        <v>0</v>
      </c>
      <c r="O242" s="165"/>
      <c r="P242" s="173"/>
      <c r="Q242" s="173"/>
      <c r="R242" s="173"/>
      <c r="S242" s="171">
        <f>ROUND(F242*(P242),3)</f>
        <v>0</v>
      </c>
      <c r="T242" s="166"/>
      <c r="U242" s="166"/>
      <c r="V242" s="172"/>
      <c r="Z242">
        <v>0</v>
      </c>
    </row>
    <row r="243" spans="1:22" ht="15">
      <c r="A243" s="159"/>
      <c r="B243" s="159"/>
      <c r="C243" s="169"/>
      <c r="D243" s="176" t="s">
        <v>373</v>
      </c>
      <c r="E243" s="159"/>
      <c r="F243" s="160">
        <v>125.922</v>
      </c>
      <c r="G243" s="161"/>
      <c r="H243" s="161"/>
      <c r="I243" s="161"/>
      <c r="J243" s="159"/>
      <c r="K243" s="1"/>
      <c r="L243" s="1"/>
      <c r="M243" s="1"/>
      <c r="N243" s="1"/>
      <c r="O243" s="1"/>
      <c r="P243" s="1"/>
      <c r="Q243" s="1"/>
      <c r="R243" s="1"/>
      <c r="S243" s="1"/>
      <c r="V243" s="1"/>
    </row>
    <row r="244" spans="1:26" ht="24.75" customHeight="1">
      <c r="A244" s="182">
        <v>78</v>
      </c>
      <c r="B244" s="177" t="s">
        <v>374</v>
      </c>
      <c r="C244" s="183" t="s">
        <v>375</v>
      </c>
      <c r="D244" s="177" t="s">
        <v>376</v>
      </c>
      <c r="E244" s="177" t="s">
        <v>104</v>
      </c>
      <c r="F244" s="178">
        <v>128.44044</v>
      </c>
      <c r="G244" s="179">
        <v>0</v>
      </c>
      <c r="H244" s="179">
        <v>0</v>
      </c>
      <c r="I244" s="179">
        <f>ROUND(F244*(G244+H244),2)</f>
        <v>0</v>
      </c>
      <c r="J244" s="177">
        <f>ROUND(F244*(N244),2)</f>
        <v>0</v>
      </c>
      <c r="K244" s="180">
        <f>ROUND(F244*(O244),2)</f>
        <v>0</v>
      </c>
      <c r="L244" s="180">
        <f>ROUND(F244*(G244),2)</f>
        <v>0</v>
      </c>
      <c r="M244" s="180">
        <f>ROUND(F244*(H244),2)</f>
        <v>0</v>
      </c>
      <c r="N244" s="180">
        <v>0</v>
      </c>
      <c r="O244" s="180"/>
      <c r="P244" s="186"/>
      <c r="Q244" s="186"/>
      <c r="R244" s="186"/>
      <c r="S244" s="184">
        <f>ROUND(F244*(P244),3)</f>
        <v>0</v>
      </c>
      <c r="T244" s="181"/>
      <c r="U244" s="181"/>
      <c r="V244" s="185"/>
      <c r="Z244">
        <v>0</v>
      </c>
    </row>
    <row r="245" spans="1:22" ht="12" customHeight="1">
      <c r="A245" s="159"/>
      <c r="B245" s="159"/>
      <c r="C245" s="169"/>
      <c r="D245" s="169" t="s">
        <v>377</v>
      </c>
      <c r="E245" s="159"/>
      <c r="F245" s="160"/>
      <c r="G245" s="161"/>
      <c r="H245" s="161"/>
      <c r="I245" s="161"/>
      <c r="J245" s="159"/>
      <c r="K245" s="1"/>
      <c r="L245" s="1"/>
      <c r="M245" s="1"/>
      <c r="N245" s="1"/>
      <c r="O245" s="1"/>
      <c r="P245" s="1"/>
      <c r="Q245" s="1"/>
      <c r="R245" s="1"/>
      <c r="S245" s="1"/>
      <c r="V245" s="1"/>
    </row>
    <row r="246" spans="1:22" ht="15">
      <c r="A246" s="159"/>
      <c r="B246" s="159"/>
      <c r="C246" s="159"/>
      <c r="D246" s="170" t="s">
        <v>378</v>
      </c>
      <c r="E246" s="159"/>
      <c r="F246" s="160">
        <v>113.22612</v>
      </c>
      <c r="G246" s="161"/>
      <c r="H246" s="161"/>
      <c r="I246" s="161"/>
      <c r="J246" s="159"/>
      <c r="K246" s="1"/>
      <c r="L246" s="1"/>
      <c r="M246" s="1"/>
      <c r="N246" s="1"/>
      <c r="O246" s="1"/>
      <c r="P246" s="1"/>
      <c r="Q246" s="1"/>
      <c r="R246" s="1"/>
      <c r="S246" s="1"/>
      <c r="V246" s="1"/>
    </row>
    <row r="247" spans="1:22" ht="12" customHeight="1">
      <c r="A247" s="159"/>
      <c r="B247" s="159"/>
      <c r="C247" s="169"/>
      <c r="D247" s="169" t="s">
        <v>107</v>
      </c>
      <c r="E247" s="159"/>
      <c r="F247" s="160"/>
      <c r="G247" s="161"/>
      <c r="H247" s="161"/>
      <c r="I247" s="161"/>
      <c r="J247" s="159"/>
      <c r="K247" s="1"/>
      <c r="L247" s="1"/>
      <c r="M247" s="1"/>
      <c r="N247" s="1"/>
      <c r="O247" s="1"/>
      <c r="P247" s="1"/>
      <c r="Q247" s="1"/>
      <c r="R247" s="1"/>
      <c r="S247" s="1"/>
      <c r="V247" s="1"/>
    </row>
    <row r="248" spans="1:22" ht="15">
      <c r="A248" s="159"/>
      <c r="B248" s="159"/>
      <c r="C248" s="159"/>
      <c r="D248" s="170" t="s">
        <v>379</v>
      </c>
      <c r="E248" s="159"/>
      <c r="F248" s="160">
        <v>15.21432</v>
      </c>
      <c r="G248" s="161"/>
      <c r="H248" s="161"/>
      <c r="I248" s="161"/>
      <c r="J248" s="159"/>
      <c r="K248" s="1"/>
      <c r="L248" s="1"/>
      <c r="M248" s="1"/>
      <c r="N248" s="1"/>
      <c r="O248" s="1"/>
      <c r="P248" s="1"/>
      <c r="Q248" s="1"/>
      <c r="R248" s="1"/>
      <c r="S248" s="1"/>
      <c r="V248" s="1"/>
    </row>
    <row r="249" spans="1:26" ht="24.75" customHeight="1">
      <c r="A249" s="182">
        <v>79</v>
      </c>
      <c r="B249" s="177" t="s">
        <v>212</v>
      </c>
      <c r="C249" s="183" t="s">
        <v>355</v>
      </c>
      <c r="D249" s="177" t="s">
        <v>380</v>
      </c>
      <c r="E249" s="177" t="s">
        <v>352</v>
      </c>
      <c r="F249" s="178">
        <v>50.3688</v>
      </c>
      <c r="G249" s="179">
        <v>0</v>
      </c>
      <c r="H249" s="179">
        <v>0</v>
      </c>
      <c r="I249" s="179">
        <f>ROUND(F249*(G249+H249),2)</f>
        <v>0</v>
      </c>
      <c r="J249" s="177">
        <f>ROUND(F249*(N249),2)</f>
        <v>0</v>
      </c>
      <c r="K249" s="180">
        <f>ROUND(F249*(O249),2)</f>
        <v>0</v>
      </c>
      <c r="L249" s="180">
        <f>ROUND(F249*(G249),2)</f>
        <v>0</v>
      </c>
      <c r="M249" s="180">
        <f>ROUND(F249*(H249),2)</f>
        <v>0</v>
      </c>
      <c r="N249" s="180">
        <v>0</v>
      </c>
      <c r="O249" s="180"/>
      <c r="P249" s="185">
        <v>0.001</v>
      </c>
      <c r="Q249" s="186"/>
      <c r="R249" s="186">
        <v>0.001</v>
      </c>
      <c r="S249" s="184">
        <f>ROUND(F249*(P249),3)</f>
        <v>0.05</v>
      </c>
      <c r="T249" s="181"/>
      <c r="U249" s="181"/>
      <c r="V249" s="185"/>
      <c r="Z249">
        <v>0</v>
      </c>
    </row>
    <row r="250" spans="1:22" ht="12" customHeight="1">
      <c r="A250" s="159"/>
      <c r="B250" s="159"/>
      <c r="C250" s="169"/>
      <c r="D250" s="169" t="s">
        <v>117</v>
      </c>
      <c r="E250" s="159"/>
      <c r="F250" s="160"/>
      <c r="G250" s="161"/>
      <c r="H250" s="161"/>
      <c r="I250" s="161"/>
      <c r="J250" s="159"/>
      <c r="K250" s="1"/>
      <c r="L250" s="1"/>
      <c r="M250" s="1"/>
      <c r="N250" s="1"/>
      <c r="O250" s="1"/>
      <c r="P250" s="1"/>
      <c r="Q250" s="1"/>
      <c r="R250" s="1"/>
      <c r="S250" s="1"/>
      <c r="V250" s="1"/>
    </row>
    <row r="251" spans="1:22" ht="15">
      <c r="A251" s="159"/>
      <c r="B251" s="159"/>
      <c r="C251" s="159"/>
      <c r="D251" s="170" t="s">
        <v>381</v>
      </c>
      <c r="E251" s="159"/>
      <c r="F251" s="160">
        <v>50.3688</v>
      </c>
      <c r="G251" s="161"/>
      <c r="H251" s="161"/>
      <c r="I251" s="161"/>
      <c r="J251" s="159"/>
      <c r="K251" s="1"/>
      <c r="L251" s="1"/>
      <c r="M251" s="1"/>
      <c r="N251" s="1"/>
      <c r="O251" s="1"/>
      <c r="P251" s="1"/>
      <c r="Q251" s="1"/>
      <c r="R251" s="1"/>
      <c r="S251" s="1"/>
      <c r="V251" s="1"/>
    </row>
    <row r="252" spans="1:26" ht="24.75" customHeight="1">
      <c r="A252" s="182">
        <v>80</v>
      </c>
      <c r="B252" s="177" t="s">
        <v>212</v>
      </c>
      <c r="C252" s="183" t="s">
        <v>358</v>
      </c>
      <c r="D252" s="177" t="s">
        <v>359</v>
      </c>
      <c r="E252" s="177" t="s">
        <v>352</v>
      </c>
      <c r="F252" s="178">
        <v>188.88299999999998</v>
      </c>
      <c r="G252" s="179">
        <v>0</v>
      </c>
      <c r="H252" s="179">
        <v>0</v>
      </c>
      <c r="I252" s="179">
        <f>ROUND(F252*(G252+H252),2)</f>
        <v>0</v>
      </c>
      <c r="J252" s="177">
        <f>ROUND(F252*(N252),2)</f>
        <v>0</v>
      </c>
      <c r="K252" s="180">
        <f>ROUND(F252*(O252),2)</f>
        <v>0</v>
      </c>
      <c r="L252" s="180">
        <f>ROUND(F252*(G252),2)</f>
        <v>0</v>
      </c>
      <c r="M252" s="180">
        <f>ROUND(F252*(H252),2)</f>
        <v>0</v>
      </c>
      <c r="N252" s="180">
        <v>0</v>
      </c>
      <c r="O252" s="180"/>
      <c r="P252" s="185">
        <v>0.001</v>
      </c>
      <c r="Q252" s="186"/>
      <c r="R252" s="186">
        <v>0.001</v>
      </c>
      <c r="S252" s="184">
        <f>ROUND(F252*(P252),3)</f>
        <v>0.189</v>
      </c>
      <c r="T252" s="181"/>
      <c r="U252" s="181"/>
      <c r="V252" s="185"/>
      <c r="Z252">
        <v>0</v>
      </c>
    </row>
    <row r="253" spans="1:22" ht="12" customHeight="1">
      <c r="A253" s="159"/>
      <c r="B253" s="159"/>
      <c r="C253" s="169"/>
      <c r="D253" s="169" t="s">
        <v>117</v>
      </c>
      <c r="E253" s="159"/>
      <c r="F253" s="160"/>
      <c r="G253" s="161"/>
      <c r="H253" s="161"/>
      <c r="I253" s="161"/>
      <c r="J253" s="159"/>
      <c r="K253" s="1"/>
      <c r="L253" s="1"/>
      <c r="M253" s="1"/>
      <c r="N253" s="1"/>
      <c r="O253" s="1"/>
      <c r="P253" s="1"/>
      <c r="Q253" s="1"/>
      <c r="R253" s="1"/>
      <c r="S253" s="1"/>
      <c r="V253" s="1"/>
    </row>
    <row r="254" spans="1:22" ht="15">
      <c r="A254" s="159"/>
      <c r="B254" s="159"/>
      <c r="C254" s="159"/>
      <c r="D254" s="170" t="s">
        <v>382</v>
      </c>
      <c r="E254" s="159"/>
      <c r="F254" s="160">
        <v>188.88299999999998</v>
      </c>
      <c r="G254" s="161"/>
      <c r="H254" s="161"/>
      <c r="I254" s="161"/>
      <c r="J254" s="159"/>
      <c r="K254" s="1"/>
      <c r="L254" s="1"/>
      <c r="M254" s="1"/>
      <c r="N254" s="1"/>
      <c r="O254" s="1"/>
      <c r="P254" s="1"/>
      <c r="Q254" s="1"/>
      <c r="R254" s="1"/>
      <c r="S254" s="1"/>
      <c r="V254" s="1"/>
    </row>
    <row r="255" spans="1:26" ht="15">
      <c r="A255" s="144"/>
      <c r="B255" s="144"/>
      <c r="C255" s="158">
        <v>781</v>
      </c>
      <c r="D255" s="158" t="s">
        <v>83</v>
      </c>
      <c r="E255" s="144"/>
      <c r="F255" s="157"/>
      <c r="G255" s="146">
        <f>ROUND((SUM(L235:L254))/1,2)</f>
        <v>0</v>
      </c>
      <c r="H255" s="146">
        <f>ROUND((SUM(M235:M254))/1,2)</f>
        <v>0</v>
      </c>
      <c r="I255" s="146">
        <f>ROUND((SUM(I235:I254))/1,2)</f>
        <v>0</v>
      </c>
      <c r="J255" s="144"/>
      <c r="K255" s="144"/>
      <c r="L255" s="144">
        <f>ROUND((SUM(L235:L254))/1,2)</f>
        <v>0</v>
      </c>
      <c r="M255" s="144">
        <f>ROUND((SUM(M235:M254))/1,2)</f>
        <v>0</v>
      </c>
      <c r="N255" s="144"/>
      <c r="O255" s="144"/>
      <c r="P255" s="174"/>
      <c r="Q255" s="144"/>
      <c r="R255" s="144"/>
      <c r="S255" s="174">
        <f>ROUND((SUM(S235:S254))/1,2)</f>
        <v>0.66</v>
      </c>
      <c r="T255" s="142"/>
      <c r="U255" s="142"/>
      <c r="V255" s="2">
        <f>ROUND((SUM(V235:V254))/1,2)</f>
        <v>0</v>
      </c>
      <c r="W255" s="142"/>
      <c r="X255" s="142"/>
      <c r="Y255" s="142"/>
      <c r="Z255" s="142"/>
    </row>
    <row r="256" spans="1:22" ht="15">
      <c r="A256" s="1"/>
      <c r="B256" s="1"/>
      <c r="C256" s="1"/>
      <c r="D256" s="1"/>
      <c r="E256" s="1"/>
      <c r="F256" s="153"/>
      <c r="G256" s="139"/>
      <c r="H256" s="139"/>
      <c r="I256" s="139"/>
      <c r="J256" s="1"/>
      <c r="K256" s="1"/>
      <c r="L256" s="1"/>
      <c r="M256" s="1"/>
      <c r="N256" s="1"/>
      <c r="O256" s="1"/>
      <c r="P256" s="1"/>
      <c r="Q256" s="1"/>
      <c r="R256" s="1"/>
      <c r="S256" s="1"/>
      <c r="V256" s="1"/>
    </row>
    <row r="257" spans="1:26" ht="15">
      <c r="A257" s="144"/>
      <c r="B257" s="144"/>
      <c r="C257" s="158">
        <v>783</v>
      </c>
      <c r="D257" s="158" t="s">
        <v>84</v>
      </c>
      <c r="E257" s="144"/>
      <c r="F257" s="157"/>
      <c r="G257" s="145"/>
      <c r="H257" s="145"/>
      <c r="I257" s="145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2"/>
      <c r="U257" s="142"/>
      <c r="V257" s="144"/>
      <c r="W257" s="142"/>
      <c r="X257" s="142"/>
      <c r="Y257" s="142"/>
      <c r="Z257" s="142"/>
    </row>
    <row r="258" spans="1:26" ht="24.75" customHeight="1">
      <c r="A258" s="167">
        <v>81</v>
      </c>
      <c r="B258" s="162" t="s">
        <v>383</v>
      </c>
      <c r="C258" s="168" t="s">
        <v>384</v>
      </c>
      <c r="D258" s="162" t="s">
        <v>385</v>
      </c>
      <c r="E258" s="162" t="s">
        <v>104</v>
      </c>
      <c r="F258" s="163">
        <v>31.2</v>
      </c>
      <c r="G258" s="164">
        <v>0</v>
      </c>
      <c r="H258" s="164">
        <v>0</v>
      </c>
      <c r="I258" s="164">
        <f>ROUND(F258*(G258+H258),2)</f>
        <v>0</v>
      </c>
      <c r="J258" s="162">
        <f>ROUND(F258*(N258),2)</f>
        <v>0</v>
      </c>
      <c r="K258" s="165">
        <f>ROUND(F258*(O258),2)</f>
        <v>0</v>
      </c>
      <c r="L258" s="165">
        <f>ROUND(F258*(G258),2)</f>
        <v>0</v>
      </c>
      <c r="M258" s="165">
        <f>ROUND(F258*(H258),2)</f>
        <v>0</v>
      </c>
      <c r="N258" s="165">
        <v>0</v>
      </c>
      <c r="O258" s="165"/>
      <c r="P258" s="172">
        <v>0.00055</v>
      </c>
      <c r="Q258" s="173"/>
      <c r="R258" s="173">
        <v>0.00055</v>
      </c>
      <c r="S258" s="171">
        <f>ROUND(F258*(P258),3)</f>
        <v>0.017</v>
      </c>
      <c r="T258" s="166"/>
      <c r="U258" s="166"/>
      <c r="V258" s="172"/>
      <c r="Z258">
        <v>0</v>
      </c>
    </row>
    <row r="259" spans="1:22" ht="12" customHeight="1">
      <c r="A259" s="159"/>
      <c r="B259" s="159"/>
      <c r="C259" s="169"/>
      <c r="D259" s="169" t="s">
        <v>215</v>
      </c>
      <c r="E259" s="159"/>
      <c r="F259" s="160"/>
      <c r="G259" s="161"/>
      <c r="H259" s="161"/>
      <c r="I259" s="161"/>
      <c r="J259" s="159"/>
      <c r="K259" s="1"/>
      <c r="L259" s="1"/>
      <c r="M259" s="1"/>
      <c r="N259" s="1"/>
      <c r="O259" s="1"/>
      <c r="P259" s="1"/>
      <c r="Q259" s="1"/>
      <c r="R259" s="1"/>
      <c r="S259" s="1"/>
      <c r="V259" s="1"/>
    </row>
    <row r="260" spans="1:22" ht="15">
      <c r="A260" s="159"/>
      <c r="B260" s="159"/>
      <c r="C260" s="159"/>
      <c r="D260" s="170" t="s">
        <v>386</v>
      </c>
      <c r="E260" s="159"/>
      <c r="F260" s="160">
        <v>31.2</v>
      </c>
      <c r="G260" s="161"/>
      <c r="H260" s="161"/>
      <c r="I260" s="161"/>
      <c r="J260" s="159"/>
      <c r="K260" s="1"/>
      <c r="L260" s="1"/>
      <c r="M260" s="1"/>
      <c r="N260" s="1"/>
      <c r="O260" s="1"/>
      <c r="P260" s="1"/>
      <c r="Q260" s="1"/>
      <c r="R260" s="1"/>
      <c r="S260" s="1"/>
      <c r="V260" s="1"/>
    </row>
    <row r="261" spans="1:26" ht="24.75" customHeight="1">
      <c r="A261" s="167">
        <v>82</v>
      </c>
      <c r="B261" s="162" t="s">
        <v>383</v>
      </c>
      <c r="C261" s="168" t="s">
        <v>387</v>
      </c>
      <c r="D261" s="162" t="s">
        <v>388</v>
      </c>
      <c r="E261" s="162" t="s">
        <v>104</v>
      </c>
      <c r="F261" s="163">
        <v>31.2</v>
      </c>
      <c r="G261" s="164">
        <v>0</v>
      </c>
      <c r="H261" s="164">
        <v>0</v>
      </c>
      <c r="I261" s="164">
        <f>ROUND(F261*(G261+H261),2)</f>
        <v>0</v>
      </c>
      <c r="J261" s="162">
        <f>ROUND(F261*(N261),2)</f>
        <v>0</v>
      </c>
      <c r="K261" s="165">
        <f>ROUND(F261*(O261),2)</f>
        <v>0</v>
      </c>
      <c r="L261" s="165">
        <f>ROUND(F261*(G261),2)</f>
        <v>0</v>
      </c>
      <c r="M261" s="165">
        <f>ROUND(F261*(H261),2)</f>
        <v>0</v>
      </c>
      <c r="N261" s="165">
        <v>0</v>
      </c>
      <c r="O261" s="165"/>
      <c r="P261" s="172">
        <v>0.0002</v>
      </c>
      <c r="Q261" s="173"/>
      <c r="R261" s="173">
        <v>0.0002</v>
      </c>
      <c r="S261" s="171">
        <f>ROUND(F261*(P261),3)</f>
        <v>0.006</v>
      </c>
      <c r="T261" s="166"/>
      <c r="U261" s="166"/>
      <c r="V261" s="172"/>
      <c r="Z261">
        <v>0</v>
      </c>
    </row>
    <row r="262" spans="1:26" ht="24.75" customHeight="1">
      <c r="A262" s="167">
        <v>83</v>
      </c>
      <c r="B262" s="162" t="s">
        <v>389</v>
      </c>
      <c r="C262" s="168" t="s">
        <v>390</v>
      </c>
      <c r="D262" s="162" t="s">
        <v>391</v>
      </c>
      <c r="E262" s="162" t="s">
        <v>104</v>
      </c>
      <c r="F262" s="163">
        <v>31.2</v>
      </c>
      <c r="G262" s="164">
        <v>0</v>
      </c>
      <c r="H262" s="164">
        <v>0</v>
      </c>
      <c r="I262" s="164">
        <f>ROUND(F262*(G262+H262),2)</f>
        <v>0</v>
      </c>
      <c r="J262" s="162">
        <f>ROUND(F262*(N262),2)</f>
        <v>0</v>
      </c>
      <c r="K262" s="165">
        <f>ROUND(F262*(O262),2)</f>
        <v>0</v>
      </c>
      <c r="L262" s="165">
        <f>ROUND(F262*(G262),2)</f>
        <v>0</v>
      </c>
      <c r="M262" s="165">
        <f>ROUND(F262*(H262),2)</f>
        <v>0</v>
      </c>
      <c r="N262" s="165">
        <v>0</v>
      </c>
      <c r="O262" s="165"/>
      <c r="P262" s="172">
        <v>0.00022</v>
      </c>
      <c r="Q262" s="173"/>
      <c r="R262" s="173">
        <v>0.00022</v>
      </c>
      <c r="S262" s="171">
        <f>ROUND(F262*(P262),3)</f>
        <v>0.007</v>
      </c>
      <c r="T262" s="166"/>
      <c r="U262" s="166"/>
      <c r="V262" s="172"/>
      <c r="Z262">
        <v>0</v>
      </c>
    </row>
    <row r="263" spans="1:26" ht="15">
      <c r="A263" s="144"/>
      <c r="B263" s="144"/>
      <c r="C263" s="158">
        <v>783</v>
      </c>
      <c r="D263" s="158" t="s">
        <v>84</v>
      </c>
      <c r="E263" s="144"/>
      <c r="F263" s="157"/>
      <c r="G263" s="146">
        <f>ROUND((SUM(L257:L262))/1,2)</f>
        <v>0</v>
      </c>
      <c r="H263" s="146">
        <f>ROUND((SUM(M257:M262))/1,2)</f>
        <v>0</v>
      </c>
      <c r="I263" s="146">
        <f>ROUND((SUM(I257:I262))/1,2)</f>
        <v>0</v>
      </c>
      <c r="J263" s="144"/>
      <c r="K263" s="144"/>
      <c r="L263" s="144">
        <f>ROUND((SUM(L257:L262))/1,2)</f>
        <v>0</v>
      </c>
      <c r="M263" s="144">
        <f>ROUND((SUM(M257:M262))/1,2)</f>
        <v>0</v>
      </c>
      <c r="N263" s="144"/>
      <c r="O263" s="144"/>
      <c r="P263" s="174"/>
      <c r="Q263" s="144"/>
      <c r="R263" s="144"/>
      <c r="S263" s="174">
        <f>ROUND((SUM(S257:S262))/1,2)</f>
        <v>0.03</v>
      </c>
      <c r="T263" s="142"/>
      <c r="U263" s="142"/>
      <c r="V263" s="2">
        <f>ROUND((SUM(V257:V262))/1,2)</f>
        <v>0</v>
      </c>
      <c r="W263" s="142"/>
      <c r="X263" s="142"/>
      <c r="Y263" s="142"/>
      <c r="Z263" s="142"/>
    </row>
    <row r="264" spans="1:22" ht="15">
      <c r="A264" s="1"/>
      <c r="B264" s="1"/>
      <c r="C264" s="1"/>
      <c r="D264" s="1"/>
      <c r="E264" s="1"/>
      <c r="F264" s="153"/>
      <c r="G264" s="139"/>
      <c r="H264" s="139"/>
      <c r="I264" s="139"/>
      <c r="J264" s="1"/>
      <c r="K264" s="1"/>
      <c r="L264" s="1"/>
      <c r="M264" s="1"/>
      <c r="N264" s="1"/>
      <c r="O264" s="1"/>
      <c r="P264" s="1"/>
      <c r="Q264" s="1"/>
      <c r="R264" s="1"/>
      <c r="S264" s="1"/>
      <c r="V264" s="1"/>
    </row>
    <row r="265" spans="1:26" ht="15">
      <c r="A265" s="144"/>
      <c r="B265" s="144"/>
      <c r="C265" s="158">
        <v>784</v>
      </c>
      <c r="D265" s="158" t="s">
        <v>85</v>
      </c>
      <c r="E265" s="144"/>
      <c r="F265" s="157"/>
      <c r="G265" s="145"/>
      <c r="H265" s="145"/>
      <c r="I265" s="145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2"/>
      <c r="U265" s="142"/>
      <c r="V265" s="144"/>
      <c r="W265" s="142"/>
      <c r="X265" s="142"/>
      <c r="Y265" s="142"/>
      <c r="Z265" s="142"/>
    </row>
    <row r="266" spans="1:26" ht="24.75" customHeight="1">
      <c r="A266" s="167">
        <v>84</v>
      </c>
      <c r="B266" s="162" t="s">
        <v>392</v>
      </c>
      <c r="C266" s="168" t="s">
        <v>393</v>
      </c>
      <c r="D266" s="162" t="s">
        <v>394</v>
      </c>
      <c r="E266" s="162" t="s">
        <v>104</v>
      </c>
      <c r="F266" s="163">
        <v>33.300000000000004</v>
      </c>
      <c r="G266" s="164">
        <v>0</v>
      </c>
      <c r="H266" s="164">
        <v>0</v>
      </c>
      <c r="I266" s="164">
        <f>ROUND(F266*(G266+H266),2)</f>
        <v>0</v>
      </c>
      <c r="J266" s="162">
        <f>ROUND(F266*(N266),2)</f>
        <v>0</v>
      </c>
      <c r="K266" s="165">
        <f>ROUND(F266*(O266),2)</f>
        <v>0</v>
      </c>
      <c r="L266" s="165">
        <f>ROUND(F266*(G266),2)</f>
        <v>0</v>
      </c>
      <c r="M266" s="165">
        <f>ROUND(F266*(H266),2)</f>
        <v>0</v>
      </c>
      <c r="N266" s="165">
        <v>0</v>
      </c>
      <c r="O266" s="165"/>
      <c r="P266" s="172">
        <v>0.0001</v>
      </c>
      <c r="Q266" s="173"/>
      <c r="R266" s="173">
        <v>0.0001</v>
      </c>
      <c r="S266" s="171">
        <f>ROUND(F266*(P266),3)</f>
        <v>0.003</v>
      </c>
      <c r="T266" s="166"/>
      <c r="U266" s="166"/>
      <c r="V266" s="172"/>
      <c r="Z266">
        <v>0</v>
      </c>
    </row>
    <row r="267" spans="1:22" ht="12" customHeight="1">
      <c r="A267" s="159"/>
      <c r="B267" s="159"/>
      <c r="C267" s="169"/>
      <c r="D267" s="169" t="s">
        <v>395</v>
      </c>
      <c r="E267" s="159"/>
      <c r="F267" s="160"/>
      <c r="G267" s="161"/>
      <c r="H267" s="161"/>
      <c r="I267" s="161"/>
      <c r="J267" s="159"/>
      <c r="K267" s="1"/>
      <c r="L267" s="1"/>
      <c r="M267" s="1"/>
      <c r="N267" s="1"/>
      <c r="O267" s="1"/>
      <c r="P267" s="1"/>
      <c r="Q267" s="1"/>
      <c r="R267" s="1"/>
      <c r="S267" s="1"/>
      <c r="V267" s="1"/>
    </row>
    <row r="268" spans="1:22" ht="15">
      <c r="A268" s="159"/>
      <c r="B268" s="159"/>
      <c r="C268" s="159"/>
      <c r="D268" s="170" t="s">
        <v>396</v>
      </c>
      <c r="E268" s="159"/>
      <c r="F268" s="160">
        <v>33.300000000000004</v>
      </c>
      <c r="G268" s="161"/>
      <c r="H268" s="161"/>
      <c r="I268" s="161"/>
      <c r="J268" s="159"/>
      <c r="K268" s="1"/>
      <c r="L268" s="1"/>
      <c r="M268" s="1"/>
      <c r="N268" s="1"/>
      <c r="O268" s="1"/>
      <c r="P268" s="1"/>
      <c r="Q268" s="1"/>
      <c r="R268" s="1"/>
      <c r="S268" s="1"/>
      <c r="V268" s="1"/>
    </row>
    <row r="269" spans="1:26" ht="24.75" customHeight="1">
      <c r="A269" s="167">
        <v>85</v>
      </c>
      <c r="B269" s="162" t="s">
        <v>392</v>
      </c>
      <c r="C269" s="168" t="s">
        <v>397</v>
      </c>
      <c r="D269" s="162" t="s">
        <v>398</v>
      </c>
      <c r="E269" s="162" t="s">
        <v>104</v>
      </c>
      <c r="F269" s="163">
        <v>21.92</v>
      </c>
      <c r="G269" s="164">
        <v>0</v>
      </c>
      <c r="H269" s="164">
        <v>0</v>
      </c>
      <c r="I269" s="164">
        <f>ROUND(F269*(G269+H269),2)</f>
        <v>0</v>
      </c>
      <c r="J269" s="162">
        <f>ROUND(F269*(N269),2)</f>
        <v>0</v>
      </c>
      <c r="K269" s="165">
        <f>ROUND(F269*(O269),2)</f>
        <v>0</v>
      </c>
      <c r="L269" s="165">
        <f>ROUND(F269*(G269),2)</f>
        <v>0</v>
      </c>
      <c r="M269" s="165">
        <f>ROUND(F269*(H269),2)</f>
        <v>0</v>
      </c>
      <c r="N269" s="165">
        <v>0</v>
      </c>
      <c r="O269" s="165"/>
      <c r="P269" s="173"/>
      <c r="Q269" s="173"/>
      <c r="R269" s="173"/>
      <c r="S269" s="171">
        <f>ROUND(F269*(P269),3)</f>
        <v>0</v>
      </c>
      <c r="T269" s="166"/>
      <c r="U269" s="166"/>
      <c r="V269" s="172"/>
      <c r="Z269">
        <v>0</v>
      </c>
    </row>
    <row r="270" spans="1:22" ht="12" customHeight="1">
      <c r="A270" s="159"/>
      <c r="B270" s="159"/>
      <c r="C270" s="169"/>
      <c r="D270" s="169" t="s">
        <v>399</v>
      </c>
      <c r="E270" s="159"/>
      <c r="F270" s="160"/>
      <c r="G270" s="161"/>
      <c r="H270" s="161"/>
      <c r="I270" s="161"/>
      <c r="J270" s="159"/>
      <c r="K270" s="1"/>
      <c r="L270" s="1"/>
      <c r="M270" s="1"/>
      <c r="N270" s="1"/>
      <c r="O270" s="1"/>
      <c r="P270" s="1"/>
      <c r="Q270" s="1"/>
      <c r="R270" s="1"/>
      <c r="S270" s="1"/>
      <c r="V270" s="1"/>
    </row>
    <row r="271" spans="1:22" ht="15">
      <c r="A271" s="159"/>
      <c r="B271" s="159"/>
      <c r="C271" s="159"/>
      <c r="D271" s="170" t="s">
        <v>400</v>
      </c>
      <c r="E271" s="159"/>
      <c r="F271" s="160">
        <v>21.92</v>
      </c>
      <c r="G271" s="161"/>
      <c r="H271" s="161"/>
      <c r="I271" s="161"/>
      <c r="J271" s="159"/>
      <c r="K271" s="1"/>
      <c r="L271" s="1"/>
      <c r="M271" s="1"/>
      <c r="N271" s="1"/>
      <c r="O271" s="1"/>
      <c r="P271" s="1"/>
      <c r="Q271" s="1"/>
      <c r="R271" s="1"/>
      <c r="S271" s="1"/>
      <c r="V271" s="1"/>
    </row>
    <row r="272" spans="1:26" ht="24.75" customHeight="1">
      <c r="A272" s="167">
        <v>86</v>
      </c>
      <c r="B272" s="162" t="s">
        <v>392</v>
      </c>
      <c r="C272" s="168" t="s">
        <v>401</v>
      </c>
      <c r="D272" s="162" t="s">
        <v>402</v>
      </c>
      <c r="E272" s="162" t="s">
        <v>104</v>
      </c>
      <c r="F272" s="163">
        <v>21.92</v>
      </c>
      <c r="G272" s="164">
        <v>0</v>
      </c>
      <c r="H272" s="164">
        <v>0</v>
      </c>
      <c r="I272" s="164">
        <f>ROUND(F272*(G272+H272),2)</f>
        <v>0</v>
      </c>
      <c r="J272" s="162">
        <f>ROUND(F272*(N272),2)</f>
        <v>0</v>
      </c>
      <c r="K272" s="165">
        <f>ROUND(F272*(O272),2)</f>
        <v>0</v>
      </c>
      <c r="L272" s="165">
        <f>ROUND(F272*(G272),2)</f>
        <v>0</v>
      </c>
      <c r="M272" s="165">
        <f>ROUND(F272*(H272),2)</f>
        <v>0</v>
      </c>
      <c r="N272" s="165">
        <v>0</v>
      </c>
      <c r="O272" s="165"/>
      <c r="P272" s="172">
        <v>3E-05</v>
      </c>
      <c r="Q272" s="173"/>
      <c r="R272" s="173">
        <v>3E-05</v>
      </c>
      <c r="S272" s="171">
        <f>ROUND(F272*(P272),3)</f>
        <v>0.001</v>
      </c>
      <c r="T272" s="166"/>
      <c r="U272" s="166"/>
      <c r="V272" s="172"/>
      <c r="Z272">
        <v>0</v>
      </c>
    </row>
    <row r="273" spans="1:22" ht="12" customHeight="1">
      <c r="A273" s="159"/>
      <c r="B273" s="159"/>
      <c r="C273" s="169"/>
      <c r="D273" s="169" t="s">
        <v>403</v>
      </c>
      <c r="E273" s="159"/>
      <c r="F273" s="160"/>
      <c r="G273" s="161"/>
      <c r="H273" s="161"/>
      <c r="I273" s="161"/>
      <c r="J273" s="159"/>
      <c r="K273" s="1"/>
      <c r="L273" s="1"/>
      <c r="M273" s="1"/>
      <c r="N273" s="1"/>
      <c r="O273" s="1"/>
      <c r="P273" s="1"/>
      <c r="Q273" s="1"/>
      <c r="R273" s="1"/>
      <c r="S273" s="1"/>
      <c r="V273" s="1"/>
    </row>
    <row r="274" spans="1:22" ht="15">
      <c r="A274" s="159"/>
      <c r="B274" s="159"/>
      <c r="C274" s="159"/>
      <c r="D274" s="170" t="s">
        <v>147</v>
      </c>
      <c r="E274" s="159"/>
      <c r="F274" s="160">
        <v>23.135</v>
      </c>
      <c r="G274" s="161"/>
      <c r="H274" s="161"/>
      <c r="I274" s="161"/>
      <c r="J274" s="159"/>
      <c r="K274" s="1"/>
      <c r="L274" s="1"/>
      <c r="M274" s="1"/>
      <c r="N274" s="1"/>
      <c r="O274" s="1"/>
      <c r="P274" s="1"/>
      <c r="Q274" s="1"/>
      <c r="R274" s="1"/>
      <c r="S274" s="1"/>
      <c r="V274" s="1"/>
    </row>
    <row r="275" spans="1:26" ht="24.75" customHeight="1">
      <c r="A275" s="167">
        <v>87</v>
      </c>
      <c r="B275" s="162" t="s">
        <v>392</v>
      </c>
      <c r="C275" s="168" t="s">
        <v>404</v>
      </c>
      <c r="D275" s="162" t="s">
        <v>405</v>
      </c>
      <c r="E275" s="162" t="s">
        <v>104</v>
      </c>
      <c r="F275" s="163">
        <v>33.3</v>
      </c>
      <c r="G275" s="164">
        <v>0</v>
      </c>
      <c r="H275" s="164">
        <v>0</v>
      </c>
      <c r="I275" s="164">
        <f>ROUND(F275*(G275+H275),2)</f>
        <v>0</v>
      </c>
      <c r="J275" s="162">
        <f>ROUND(F275*(N275),2)</f>
        <v>0</v>
      </c>
      <c r="K275" s="165">
        <f>ROUND(F275*(O275),2)</f>
        <v>0</v>
      </c>
      <c r="L275" s="165">
        <f>ROUND(F275*(G275),2)</f>
        <v>0</v>
      </c>
      <c r="M275" s="165">
        <f>ROUND(F275*(H275),2)</f>
        <v>0</v>
      </c>
      <c r="N275" s="165">
        <v>0</v>
      </c>
      <c r="O275" s="165"/>
      <c r="P275" s="172">
        <v>0.00018</v>
      </c>
      <c r="Q275" s="173"/>
      <c r="R275" s="173">
        <v>0.00018</v>
      </c>
      <c r="S275" s="171">
        <f>ROUND(F275*(P275),3)</f>
        <v>0.006</v>
      </c>
      <c r="T275" s="166"/>
      <c r="U275" s="166"/>
      <c r="V275" s="172"/>
      <c r="Z275">
        <v>0</v>
      </c>
    </row>
    <row r="276" spans="1:22" ht="12" customHeight="1">
      <c r="A276" s="159"/>
      <c r="B276" s="159"/>
      <c r="C276" s="169"/>
      <c r="D276" s="169" t="s">
        <v>406</v>
      </c>
      <c r="E276" s="159"/>
      <c r="F276" s="160"/>
      <c r="G276" s="161"/>
      <c r="H276" s="161"/>
      <c r="I276" s="161"/>
      <c r="J276" s="159"/>
      <c r="K276" s="1"/>
      <c r="L276" s="1"/>
      <c r="M276" s="1"/>
      <c r="N276" s="1"/>
      <c r="O276" s="1"/>
      <c r="P276" s="1"/>
      <c r="Q276" s="1"/>
      <c r="R276" s="1"/>
      <c r="S276" s="1"/>
      <c r="V276" s="1"/>
    </row>
    <row r="277" spans="1:22" ht="15">
      <c r="A277" s="159"/>
      <c r="B277" s="159"/>
      <c r="C277" s="159"/>
      <c r="D277" s="170" t="s">
        <v>407</v>
      </c>
      <c r="E277" s="159"/>
      <c r="F277" s="160">
        <v>33.3</v>
      </c>
      <c r="G277" s="161"/>
      <c r="H277" s="161"/>
      <c r="I277" s="161"/>
      <c r="J277" s="159"/>
      <c r="K277" s="1"/>
      <c r="L277" s="1"/>
      <c r="M277" s="1"/>
      <c r="N277" s="1"/>
      <c r="O277" s="1"/>
      <c r="P277" s="1"/>
      <c r="Q277" s="1"/>
      <c r="R277" s="1"/>
      <c r="S277" s="1"/>
      <c r="V277" s="1"/>
    </row>
    <row r="278" spans="1:26" ht="15">
      <c r="A278" s="144"/>
      <c r="B278" s="144"/>
      <c r="C278" s="158">
        <v>784</v>
      </c>
      <c r="D278" s="158" t="s">
        <v>85</v>
      </c>
      <c r="E278" s="144"/>
      <c r="F278" s="157"/>
      <c r="G278" s="146">
        <f>ROUND((SUM(L265:L277))/1,2)</f>
        <v>0</v>
      </c>
      <c r="H278" s="146">
        <f>ROUND((SUM(M265:M277))/1,2)</f>
        <v>0</v>
      </c>
      <c r="I278" s="146">
        <f>ROUND((SUM(I265:I277))/1,2)</f>
        <v>0</v>
      </c>
      <c r="J278" s="144"/>
      <c r="K278" s="144"/>
      <c r="L278" s="144">
        <f>ROUND((SUM(L265:L277))/1,2)</f>
        <v>0</v>
      </c>
      <c r="M278" s="144">
        <f>ROUND((SUM(M265:M277))/1,2)</f>
        <v>0</v>
      </c>
      <c r="N278" s="144"/>
      <c r="O278" s="144"/>
      <c r="P278" s="174"/>
      <c r="Q278" s="144"/>
      <c r="R278" s="144"/>
      <c r="S278" s="174">
        <f>ROUND((SUM(S265:S277))/1,2)</f>
        <v>0.01</v>
      </c>
      <c r="T278" s="142"/>
      <c r="U278" s="142"/>
      <c r="V278" s="2">
        <f>ROUND((SUM(V265:V277))/1,2)</f>
        <v>0</v>
      </c>
      <c r="W278" s="142"/>
      <c r="X278" s="142"/>
      <c r="Y278" s="142"/>
      <c r="Z278" s="142"/>
    </row>
    <row r="279" spans="1:22" ht="15">
      <c r="A279" s="1"/>
      <c r="B279" s="1"/>
      <c r="C279" s="1"/>
      <c r="D279" s="1"/>
      <c r="E279" s="1"/>
      <c r="F279" s="153"/>
      <c r="G279" s="139"/>
      <c r="H279" s="139"/>
      <c r="I279" s="139"/>
      <c r="J279" s="1"/>
      <c r="K279" s="1"/>
      <c r="L279" s="1"/>
      <c r="M279" s="1"/>
      <c r="N279" s="1"/>
      <c r="O279" s="1"/>
      <c r="P279" s="1"/>
      <c r="Q279" s="1"/>
      <c r="R279" s="1"/>
      <c r="S279" s="1"/>
      <c r="V279" s="1"/>
    </row>
    <row r="280" spans="1:22" ht="15">
      <c r="A280" s="144"/>
      <c r="B280" s="144"/>
      <c r="C280" s="144"/>
      <c r="D280" s="2" t="s">
        <v>75</v>
      </c>
      <c r="E280" s="144"/>
      <c r="F280" s="157"/>
      <c r="G280" s="146">
        <f>ROUND((SUM(L101:L279))/2,2)</f>
        <v>0</v>
      </c>
      <c r="H280" s="146">
        <f>ROUND((SUM(M101:M279))/2,2)</f>
        <v>0</v>
      </c>
      <c r="I280" s="146">
        <f>ROUND((SUM(I101:I279))/2,2)</f>
        <v>0</v>
      </c>
      <c r="J280" s="145"/>
      <c r="K280" s="144"/>
      <c r="L280" s="145">
        <f>ROUND((SUM(L101:L279))/2,2)</f>
        <v>0</v>
      </c>
      <c r="M280" s="145">
        <f>ROUND((SUM(M101:M279))/2,2)</f>
        <v>0</v>
      </c>
      <c r="N280" s="144"/>
      <c r="O280" s="144"/>
      <c r="P280" s="174"/>
      <c r="Q280" s="144"/>
      <c r="R280" s="144"/>
      <c r="S280" s="174">
        <f>ROUND((SUM(S101:S279))/2,2)</f>
        <v>1.67</v>
      </c>
      <c r="T280" s="142"/>
      <c r="U280" s="142"/>
      <c r="V280" s="2">
        <f>ROUND((SUM(V101:V279))/2,2)</f>
        <v>0.94</v>
      </c>
    </row>
    <row r="281" spans="1:22" ht="15">
      <c r="A281" s="1"/>
      <c r="B281" s="1"/>
      <c r="C281" s="1"/>
      <c r="D281" s="1"/>
      <c r="E281" s="1"/>
      <c r="F281" s="153"/>
      <c r="G281" s="139"/>
      <c r="H281" s="139"/>
      <c r="I281" s="139"/>
      <c r="J281" s="1"/>
      <c r="K281" s="1"/>
      <c r="L281" s="1"/>
      <c r="M281" s="1"/>
      <c r="N281" s="1"/>
      <c r="O281" s="1"/>
      <c r="P281" s="1"/>
      <c r="Q281" s="1"/>
      <c r="R281" s="1"/>
      <c r="S281" s="1"/>
      <c r="V281" s="1"/>
    </row>
    <row r="282" spans="1:26" ht="15">
      <c r="A282" s="144"/>
      <c r="B282" s="144"/>
      <c r="C282" s="144"/>
      <c r="D282" s="2" t="s">
        <v>86</v>
      </c>
      <c r="E282" s="144"/>
      <c r="F282" s="157"/>
      <c r="G282" s="145"/>
      <c r="H282" s="145"/>
      <c r="I282" s="145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2"/>
      <c r="U282" s="142"/>
      <c r="V282" s="144"/>
      <c r="W282" s="142"/>
      <c r="X282" s="142"/>
      <c r="Y282" s="142"/>
      <c r="Z282" s="142"/>
    </row>
    <row r="283" spans="1:26" ht="15">
      <c r="A283" s="144"/>
      <c r="B283" s="144"/>
      <c r="C283" s="158">
        <v>921</v>
      </c>
      <c r="D283" s="158" t="s">
        <v>87</v>
      </c>
      <c r="E283" s="144"/>
      <c r="F283" s="157"/>
      <c r="G283" s="145"/>
      <c r="H283" s="145"/>
      <c r="I283" s="145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2"/>
      <c r="U283" s="142"/>
      <c r="V283" s="144"/>
      <c r="W283" s="142"/>
      <c r="X283" s="142"/>
      <c r="Y283" s="142"/>
      <c r="Z283" s="142"/>
    </row>
    <row r="284" spans="1:26" ht="24.75" customHeight="1">
      <c r="A284" s="167">
        <v>88</v>
      </c>
      <c r="B284" s="162" t="s">
        <v>408</v>
      </c>
      <c r="C284" s="168" t="s">
        <v>409</v>
      </c>
      <c r="D284" s="162" t="s">
        <v>410</v>
      </c>
      <c r="E284" s="162" t="s">
        <v>235</v>
      </c>
      <c r="F284" s="163">
        <v>8</v>
      </c>
      <c r="G284" s="164">
        <v>0</v>
      </c>
      <c r="H284" s="164">
        <v>0</v>
      </c>
      <c r="I284" s="164">
        <f>ROUND(F284*(G284+H284),2)</f>
        <v>0</v>
      </c>
      <c r="J284" s="162">
        <f>ROUND(F284*(N284),2)</f>
        <v>0</v>
      </c>
      <c r="K284" s="165">
        <f>ROUND(F284*(O284),2)</f>
        <v>0</v>
      </c>
      <c r="L284" s="165">
        <f>ROUND(F284*(G284),2)</f>
        <v>0</v>
      </c>
      <c r="M284" s="165">
        <f>ROUND(F284*(H284),2)</f>
        <v>0</v>
      </c>
      <c r="N284" s="165">
        <v>0</v>
      </c>
      <c r="O284" s="165"/>
      <c r="P284" s="173"/>
      <c r="Q284" s="173"/>
      <c r="R284" s="173"/>
      <c r="S284" s="171">
        <f>ROUND(F284*(P284),3)</f>
        <v>0</v>
      </c>
      <c r="T284" s="166"/>
      <c r="U284" s="166"/>
      <c r="V284" s="172"/>
      <c r="Z284">
        <v>0</v>
      </c>
    </row>
    <row r="285" spans="1:26" ht="24.75" customHeight="1">
      <c r="A285" s="167">
        <v>89</v>
      </c>
      <c r="B285" s="162" t="s">
        <v>408</v>
      </c>
      <c r="C285" s="168" t="s">
        <v>411</v>
      </c>
      <c r="D285" s="162" t="s">
        <v>412</v>
      </c>
      <c r="E285" s="162" t="s">
        <v>235</v>
      </c>
      <c r="F285" s="163">
        <v>16</v>
      </c>
      <c r="G285" s="164">
        <v>0</v>
      </c>
      <c r="H285" s="164">
        <v>0</v>
      </c>
      <c r="I285" s="164">
        <f>ROUND(F285*(G285+H285),2)</f>
        <v>0</v>
      </c>
      <c r="J285" s="162">
        <f>ROUND(F285*(N285),2)</f>
        <v>0</v>
      </c>
      <c r="K285" s="165">
        <f>ROUND(F285*(O285),2)</f>
        <v>0</v>
      </c>
      <c r="L285" s="165">
        <f>ROUND(F285*(G285),2)</f>
        <v>0</v>
      </c>
      <c r="M285" s="165">
        <f>ROUND(F285*(H285),2)</f>
        <v>0</v>
      </c>
      <c r="N285" s="165">
        <v>0</v>
      </c>
      <c r="O285" s="165"/>
      <c r="P285" s="173"/>
      <c r="Q285" s="173"/>
      <c r="R285" s="173"/>
      <c r="S285" s="171">
        <f>ROUND(F285*(P285),3)</f>
        <v>0</v>
      </c>
      <c r="T285" s="166"/>
      <c r="U285" s="166"/>
      <c r="V285" s="172"/>
      <c r="Z285">
        <v>0</v>
      </c>
    </row>
    <row r="286" spans="1:26" ht="24.75" customHeight="1">
      <c r="A286" s="167">
        <v>90</v>
      </c>
      <c r="B286" s="162" t="s">
        <v>408</v>
      </c>
      <c r="C286" s="168" t="s">
        <v>413</v>
      </c>
      <c r="D286" s="162" t="s">
        <v>414</v>
      </c>
      <c r="E286" s="162" t="s">
        <v>235</v>
      </c>
      <c r="F286" s="163">
        <v>8</v>
      </c>
      <c r="G286" s="164">
        <v>0</v>
      </c>
      <c r="H286" s="164">
        <v>0</v>
      </c>
      <c r="I286" s="164">
        <f>ROUND(F286*(G286+H286),2)</f>
        <v>0</v>
      </c>
      <c r="J286" s="162">
        <f>ROUND(F286*(N286),2)</f>
        <v>0</v>
      </c>
      <c r="K286" s="165">
        <f>ROUND(F286*(O286),2)</f>
        <v>0</v>
      </c>
      <c r="L286" s="165">
        <f>ROUND(F286*(G286),2)</f>
        <v>0</v>
      </c>
      <c r="M286" s="165">
        <f>ROUND(F286*(H286),2)</f>
        <v>0</v>
      </c>
      <c r="N286" s="165">
        <v>0</v>
      </c>
      <c r="O286" s="165"/>
      <c r="P286" s="173"/>
      <c r="Q286" s="173"/>
      <c r="R286" s="173"/>
      <c r="S286" s="171">
        <f>ROUND(F286*(P286),3)</f>
        <v>0</v>
      </c>
      <c r="T286" s="166"/>
      <c r="U286" s="166"/>
      <c r="V286" s="172"/>
      <c r="Z286">
        <v>0</v>
      </c>
    </row>
    <row r="287" spans="1:22" ht="15">
      <c r="A287" s="144"/>
      <c r="B287" s="144"/>
      <c r="C287" s="158">
        <v>921</v>
      </c>
      <c r="D287" s="158" t="s">
        <v>87</v>
      </c>
      <c r="E287" s="144"/>
      <c r="F287" s="157"/>
      <c r="G287" s="146">
        <f>ROUND((SUM(L283:L286))/1,2)</f>
        <v>0</v>
      </c>
      <c r="H287" s="146">
        <f>ROUND((SUM(M283:M286))/1,2)</f>
        <v>0</v>
      </c>
      <c r="I287" s="146">
        <f>ROUND((SUM(I283:I286))/1,2)</f>
        <v>0</v>
      </c>
      <c r="J287" s="144"/>
      <c r="K287" s="144"/>
      <c r="L287" s="144">
        <f>ROUND((SUM(L283:L286))/1,2)</f>
        <v>0</v>
      </c>
      <c r="M287" s="144">
        <f>ROUND((SUM(M283:M286))/1,2)</f>
        <v>0</v>
      </c>
      <c r="N287" s="144"/>
      <c r="O287" s="144"/>
      <c r="P287" s="174"/>
      <c r="Q287" s="1"/>
      <c r="R287" s="1"/>
      <c r="S287" s="174">
        <f>ROUND((SUM(S283:S286))/1,2)</f>
        <v>0</v>
      </c>
      <c r="T287" s="187"/>
      <c r="U287" s="187"/>
      <c r="V287" s="2">
        <f>ROUND((SUM(V283:V286))/1,2)</f>
        <v>0</v>
      </c>
    </row>
    <row r="288" spans="1:22" ht="15">
      <c r="A288" s="1"/>
      <c r="B288" s="1"/>
      <c r="C288" s="1"/>
      <c r="D288" s="1"/>
      <c r="E288" s="1"/>
      <c r="F288" s="153"/>
      <c r="G288" s="139"/>
      <c r="H288" s="139"/>
      <c r="I288" s="139"/>
      <c r="J288" s="1"/>
      <c r="K288" s="1"/>
      <c r="L288" s="1"/>
      <c r="M288" s="1"/>
      <c r="N288" s="1"/>
      <c r="O288" s="1"/>
      <c r="P288" s="1"/>
      <c r="Q288" s="1"/>
      <c r="R288" s="1"/>
      <c r="S288" s="1"/>
      <c r="V288" s="1"/>
    </row>
    <row r="289" spans="1:22" ht="15">
      <c r="A289" s="144"/>
      <c r="B289" s="144"/>
      <c r="C289" s="144"/>
      <c r="D289" s="2" t="s">
        <v>86</v>
      </c>
      <c r="E289" s="144"/>
      <c r="F289" s="157"/>
      <c r="G289" s="146">
        <f>ROUND((SUM(L282:L288))/2,2)</f>
        <v>0</v>
      </c>
      <c r="H289" s="146">
        <f>ROUND((SUM(M282:M288))/2,2)</f>
        <v>0</v>
      </c>
      <c r="I289" s="146">
        <f>ROUND((SUM(I282:I288))/2,2)</f>
        <v>0</v>
      </c>
      <c r="J289" s="144"/>
      <c r="K289" s="144"/>
      <c r="L289" s="144">
        <f>ROUND((SUM(L282:L288))/2,2)</f>
        <v>0</v>
      </c>
      <c r="M289" s="144">
        <f>ROUND((SUM(M282:M288))/2,2)</f>
        <v>0</v>
      </c>
      <c r="N289" s="144"/>
      <c r="O289" s="144"/>
      <c r="P289" s="174"/>
      <c r="Q289" s="1"/>
      <c r="R289" s="1"/>
      <c r="S289" s="174">
        <f>ROUND((SUM(S282:S288))/2,2)</f>
        <v>0</v>
      </c>
      <c r="V289" s="2">
        <f>ROUND((SUM(V282:V288))/2,2)</f>
        <v>0</v>
      </c>
    </row>
    <row r="290" spans="1:26" ht="15">
      <c r="A290" s="188"/>
      <c r="B290" s="188"/>
      <c r="C290" s="188"/>
      <c r="D290" s="188" t="s">
        <v>88</v>
      </c>
      <c r="E290" s="188"/>
      <c r="F290" s="189"/>
      <c r="G290" s="190">
        <f>ROUND((SUM(L9:L289))/3,2)</f>
        <v>0</v>
      </c>
      <c r="H290" s="190">
        <f>ROUND((SUM(M9:M289))/3,2)</f>
        <v>0</v>
      </c>
      <c r="I290" s="190">
        <f>ROUND((SUM(I9:I289))/3,2)</f>
        <v>0</v>
      </c>
      <c r="J290" s="188"/>
      <c r="K290" s="188">
        <f>ROUND((SUM(K9:K289))/3,2)</f>
        <v>0</v>
      </c>
      <c r="L290" s="188">
        <f>ROUND((SUM(L9:L289))/3,2)</f>
        <v>0</v>
      </c>
      <c r="M290" s="188">
        <f>ROUND((SUM(M9:M289))/3,2)</f>
        <v>0</v>
      </c>
      <c r="N290" s="188"/>
      <c r="O290" s="188"/>
      <c r="P290" s="189"/>
      <c r="Q290" s="188"/>
      <c r="R290" s="188"/>
      <c r="S290" s="189">
        <f>ROUND((SUM(S9:S289))/3,2)</f>
        <v>7.97</v>
      </c>
      <c r="T290" s="191"/>
      <c r="U290" s="191"/>
      <c r="V290" s="188">
        <f>ROUND((SUM(V9:V289))/3,2)</f>
        <v>10.7</v>
      </c>
      <c r="Z290">
        <f>(SUM(Z9:Z289))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75" r:id="rId1"/>
  <headerFooter>
    <oddHeader>&amp;C&amp;B&amp; Rozpočet  Rekonštrukcia sprchových kútov ŠD Ruža / Rekonštrukcia sociálneho zariadenia - 4.np</oddHeader>
    <oddFooter xml:space="preserve">&amp;L&amp;7Spracované systémom Systematic® Kalkulus, tel.: 051 77 10 585&amp;RStrana &amp;P z &amp;N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16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30" t="s">
        <v>17</v>
      </c>
      <c r="C2" s="231"/>
      <c r="D2" s="231"/>
      <c r="E2" s="231"/>
      <c r="F2" s="231"/>
      <c r="G2" s="231"/>
      <c r="H2" s="231"/>
      <c r="I2" s="231"/>
      <c r="J2" s="232"/>
    </row>
    <row r="3" spans="1:10" ht="18" customHeight="1">
      <c r="A3" s="12"/>
      <c r="B3" s="33" t="s">
        <v>415</v>
      </c>
      <c r="C3" s="34"/>
      <c r="D3" s="35"/>
      <c r="E3" s="35"/>
      <c r="F3" s="35"/>
      <c r="G3" s="16"/>
      <c r="H3" s="16"/>
      <c r="I3" s="36" t="s">
        <v>18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20</v>
      </c>
      <c r="J4" s="29"/>
    </row>
    <row r="5" spans="1:10" ht="18" customHeight="1" thickBot="1">
      <c r="A5" s="12"/>
      <c r="B5" s="37" t="s">
        <v>21</v>
      </c>
      <c r="C5" s="19"/>
      <c r="D5" s="16"/>
      <c r="E5" s="16"/>
      <c r="F5" s="38" t="s">
        <v>22</v>
      </c>
      <c r="G5" s="16"/>
      <c r="H5" s="16"/>
      <c r="I5" s="36" t="s">
        <v>23</v>
      </c>
      <c r="J5" s="39" t="s">
        <v>24</v>
      </c>
    </row>
    <row r="6" spans="1:10" ht="24.75" customHeight="1" thickTop="1">
      <c r="A6" s="12"/>
      <c r="B6" s="223" t="s">
        <v>25</v>
      </c>
      <c r="C6" s="224"/>
      <c r="D6" s="224"/>
      <c r="E6" s="224"/>
      <c r="F6" s="224"/>
      <c r="G6" s="224"/>
      <c r="H6" s="224"/>
      <c r="I6" s="224"/>
      <c r="J6" s="225"/>
    </row>
    <row r="7" spans="1:10" ht="18" customHeight="1">
      <c r="A7" s="12"/>
      <c r="B7" s="48" t="s">
        <v>28</v>
      </c>
      <c r="C7" s="41"/>
      <c r="D7" s="17"/>
      <c r="E7" s="17"/>
      <c r="F7" s="17"/>
      <c r="G7" s="49" t="s">
        <v>29</v>
      </c>
      <c r="H7" s="17"/>
      <c r="I7" s="27"/>
      <c r="J7" s="42"/>
    </row>
    <row r="8" spans="1:10" ht="19.5" customHeight="1">
      <c r="A8" s="12"/>
      <c r="B8" s="226" t="s">
        <v>26</v>
      </c>
      <c r="C8" s="227"/>
      <c r="D8" s="227"/>
      <c r="E8" s="227"/>
      <c r="F8" s="227"/>
      <c r="G8" s="227"/>
      <c r="H8" s="227"/>
      <c r="I8" s="227"/>
      <c r="J8" s="228"/>
    </row>
    <row r="9" spans="1:10" ht="18" customHeight="1">
      <c r="A9" s="12"/>
      <c r="B9" s="37" t="s">
        <v>28</v>
      </c>
      <c r="C9" s="19"/>
      <c r="D9" s="16"/>
      <c r="E9" s="16"/>
      <c r="F9" s="16"/>
      <c r="G9" s="38" t="s">
        <v>29</v>
      </c>
      <c r="H9" s="16"/>
      <c r="I9" s="26"/>
      <c r="J9" s="29"/>
    </row>
    <row r="10" spans="1:10" ht="19.5" customHeight="1">
      <c r="A10" s="12"/>
      <c r="B10" s="226" t="s">
        <v>27</v>
      </c>
      <c r="C10" s="227"/>
      <c r="D10" s="227"/>
      <c r="E10" s="227"/>
      <c r="F10" s="227"/>
      <c r="G10" s="227"/>
      <c r="H10" s="227"/>
      <c r="I10" s="227"/>
      <c r="J10" s="228"/>
    </row>
    <row r="11" spans="1:10" ht="18" customHeight="1" thickBot="1">
      <c r="A11" s="12"/>
      <c r="B11" s="37" t="s">
        <v>28</v>
      </c>
      <c r="C11" s="19"/>
      <c r="D11" s="16"/>
      <c r="E11" s="16"/>
      <c r="F11" s="16"/>
      <c r="G11" s="38" t="s">
        <v>29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30</v>
      </c>
      <c r="C15" s="83" t="s">
        <v>6</v>
      </c>
      <c r="D15" s="83" t="s">
        <v>59</v>
      </c>
      <c r="E15" s="84" t="s">
        <v>60</v>
      </c>
      <c r="F15" s="98" t="s">
        <v>61</v>
      </c>
      <c r="G15" s="50" t="s">
        <v>36</v>
      </c>
      <c r="H15" s="53" t="s">
        <v>37</v>
      </c>
      <c r="I15" s="97"/>
      <c r="J15" s="47"/>
    </row>
    <row r="16" spans="1:10" ht="18" customHeight="1">
      <c r="A16" s="12"/>
      <c r="B16" s="85">
        <v>1</v>
      </c>
      <c r="C16" s="86" t="s">
        <v>31</v>
      </c>
      <c r="D16" s="87">
        <f>'Rekap 22552'!B15</f>
        <v>0</v>
      </c>
      <c r="E16" s="88">
        <f>'Rekap 22552'!C15</f>
        <v>0</v>
      </c>
      <c r="F16" s="99">
        <f>'Rekap 22552'!D15</f>
        <v>0</v>
      </c>
      <c r="G16" s="51">
        <v>6</v>
      </c>
      <c r="H16" s="108" t="s">
        <v>38</v>
      </c>
      <c r="I16" s="119"/>
      <c r="J16" s="111">
        <v>0</v>
      </c>
    </row>
    <row r="17" spans="1:10" ht="18" customHeight="1">
      <c r="A17" s="12"/>
      <c r="B17" s="58">
        <v>2</v>
      </c>
      <c r="C17" s="62" t="s">
        <v>32</v>
      </c>
      <c r="D17" s="68">
        <f>'Rekap 22552'!B28</f>
        <v>0</v>
      </c>
      <c r="E17" s="66">
        <f>'Rekap 22552'!C28</f>
        <v>0</v>
      </c>
      <c r="F17" s="71">
        <f>'Rekap 22552'!D28</f>
        <v>0</v>
      </c>
      <c r="G17" s="52">
        <v>7</v>
      </c>
      <c r="H17" s="109" t="s">
        <v>39</v>
      </c>
      <c r="I17" s="119"/>
      <c r="J17" s="112">
        <f>'SO 22552'!Z290</f>
        <v>0</v>
      </c>
    </row>
    <row r="18" spans="1:10" ht="18" customHeight="1">
      <c r="A18" s="12"/>
      <c r="B18" s="59">
        <v>3</v>
      </c>
      <c r="C18" s="63" t="s">
        <v>33</v>
      </c>
      <c r="D18" s="69">
        <f>'Rekap 22552'!B32</f>
        <v>0</v>
      </c>
      <c r="E18" s="67">
        <f>'Rekap 22552'!C32</f>
        <v>0</v>
      </c>
      <c r="F18" s="72">
        <f>'Rekap 22552'!D32</f>
        <v>0</v>
      </c>
      <c r="G18" s="52">
        <v>8</v>
      </c>
      <c r="H18" s="109" t="s">
        <v>40</v>
      </c>
      <c r="I18" s="119"/>
      <c r="J18" s="112">
        <v>0</v>
      </c>
    </row>
    <row r="19" spans="1:10" ht="18" customHeight="1">
      <c r="A19" s="12"/>
      <c r="B19" s="59">
        <v>4</v>
      </c>
      <c r="C19" s="63" t="s">
        <v>34</v>
      </c>
      <c r="D19" s="69"/>
      <c r="E19" s="67"/>
      <c r="F19" s="72"/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35</v>
      </c>
      <c r="D20" s="70"/>
      <c r="E20" s="92"/>
      <c r="F20" s="100">
        <f>SUM(F16:F19)</f>
        <v>0</v>
      </c>
      <c r="G20" s="52">
        <v>10</v>
      </c>
      <c r="H20" s="109" t="s">
        <v>35</v>
      </c>
      <c r="I20" s="121"/>
      <c r="J20" s="91">
        <f>SUM(J16:J19)</f>
        <v>0</v>
      </c>
    </row>
    <row r="21" spans="1:10" ht="18" customHeight="1" thickTop="1">
      <c r="A21" s="12"/>
      <c r="B21" s="56" t="s">
        <v>48</v>
      </c>
      <c r="C21" s="60" t="s">
        <v>49</v>
      </c>
      <c r="D21" s="65"/>
      <c r="E21" s="18"/>
      <c r="F21" s="90"/>
      <c r="G21" s="56" t="s">
        <v>55</v>
      </c>
      <c r="H21" s="53" t="s">
        <v>49</v>
      </c>
      <c r="I21" s="27"/>
      <c r="J21" s="122"/>
    </row>
    <row r="22" spans="1:26" ht="18" customHeight="1">
      <c r="A22" s="12"/>
      <c r="B22" s="51">
        <v>11</v>
      </c>
      <c r="C22" s="54" t="s">
        <v>50</v>
      </c>
      <c r="D22" s="78"/>
      <c r="E22" s="80" t="s">
        <v>53</v>
      </c>
      <c r="F22" s="71">
        <f>((F16*U22*0)+(F17*V22*0)+(F18*W22*0))/100</f>
        <v>0</v>
      </c>
      <c r="G22" s="51">
        <v>16</v>
      </c>
      <c r="H22" s="108" t="s">
        <v>56</v>
      </c>
      <c r="I22" s="120" t="s">
        <v>53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51</v>
      </c>
      <c r="D23" s="57"/>
      <c r="E23" s="80" t="s">
        <v>54</v>
      </c>
      <c r="F23" s="72">
        <f>((F16*U23*0)+(F17*V23*0)+(F18*W23*0))/100</f>
        <v>0</v>
      </c>
      <c r="G23" s="52">
        <v>17</v>
      </c>
      <c r="H23" s="109" t="s">
        <v>57</v>
      </c>
      <c r="I23" s="120" t="s">
        <v>53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52</v>
      </c>
      <c r="D24" s="57"/>
      <c r="E24" s="80" t="s">
        <v>53</v>
      </c>
      <c r="F24" s="72">
        <f>((F16*U24*0)+(F17*V24*0)+(F18*W24*0))/100</f>
        <v>0</v>
      </c>
      <c r="G24" s="52">
        <v>18</v>
      </c>
      <c r="H24" s="109" t="s">
        <v>58</v>
      </c>
      <c r="I24" s="120" t="s">
        <v>54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35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64</v>
      </c>
      <c r="D27" s="126"/>
      <c r="E27" s="94"/>
      <c r="F27" s="28"/>
      <c r="G27" s="102" t="s">
        <v>41</v>
      </c>
      <c r="H27" s="96" t="s">
        <v>42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43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44</v>
      </c>
      <c r="I29" s="115">
        <f>J28-SUM('SO 22552'!K9:'SO 22552'!K289)</f>
        <v>0</v>
      </c>
      <c r="J29" s="111">
        <f>ROUND(((ROUND(I29,2)*20)*1/100),2)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45</v>
      </c>
      <c r="I30" s="80">
        <f>SUM('SO 22552'!K9:'SO 22552'!K289)</f>
        <v>0</v>
      </c>
      <c r="J30" s="112">
        <f>ROUND(((ROUND(I30,2)*0)/100),2)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103">
        <v>24</v>
      </c>
      <c r="H31" s="107" t="s">
        <v>46</v>
      </c>
      <c r="I31" s="106"/>
      <c r="J31" s="123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51" t="s">
        <v>47</v>
      </c>
      <c r="H32" s="110"/>
      <c r="I32" s="116"/>
      <c r="J32" s="113"/>
    </row>
    <row r="33" spans="1:10" ht="18" customHeight="1" thickTop="1">
      <c r="A33" s="12"/>
      <c r="B33" s="93"/>
      <c r="C33" s="94"/>
      <c r="D33" s="131" t="s">
        <v>62</v>
      </c>
      <c r="E33" s="77"/>
      <c r="F33" s="95"/>
      <c r="G33" s="104">
        <v>26</v>
      </c>
      <c r="H33" s="132" t="s">
        <v>63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F33" sqref="A9:F33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34.5" customHeight="1">
      <c r="A1" s="233" t="s">
        <v>25</v>
      </c>
      <c r="B1" s="234"/>
      <c r="C1" s="234"/>
      <c r="D1" s="235"/>
      <c r="E1" s="136" t="s">
        <v>22</v>
      </c>
      <c r="F1" s="135"/>
      <c r="W1">
        <v>30.126</v>
      </c>
    </row>
    <row r="2" spans="1:6" ht="19.5" customHeight="1">
      <c r="A2" s="233" t="s">
        <v>26</v>
      </c>
      <c r="B2" s="234"/>
      <c r="C2" s="234"/>
      <c r="D2" s="235"/>
      <c r="E2" s="136" t="s">
        <v>20</v>
      </c>
      <c r="F2" s="135"/>
    </row>
    <row r="3" spans="1:6" ht="19.5" customHeight="1">
      <c r="A3" s="233" t="s">
        <v>27</v>
      </c>
      <c r="B3" s="234"/>
      <c r="C3" s="234"/>
      <c r="D3" s="235"/>
      <c r="E3" s="136" t="s">
        <v>68</v>
      </c>
      <c r="F3" s="135"/>
    </row>
    <row r="4" spans="1:6" ht="15">
      <c r="A4" s="137" t="s">
        <v>17</v>
      </c>
      <c r="B4" s="134"/>
      <c r="C4" s="134"/>
      <c r="D4" s="134"/>
      <c r="E4" s="134"/>
      <c r="F4" s="134"/>
    </row>
    <row r="5" spans="1:6" ht="15">
      <c r="A5" s="137" t="s">
        <v>415</v>
      </c>
      <c r="B5" s="134"/>
      <c r="C5" s="134"/>
      <c r="D5" s="134"/>
      <c r="E5" s="134"/>
      <c r="F5" s="134"/>
    </row>
    <row r="6" spans="1:6" ht="15">
      <c r="A6" s="134"/>
      <c r="B6" s="134"/>
      <c r="C6" s="134"/>
      <c r="D6" s="134"/>
      <c r="E6" s="134"/>
      <c r="F6" s="134"/>
    </row>
    <row r="7" spans="1:6" ht="15">
      <c r="A7" s="134"/>
      <c r="B7" s="134"/>
      <c r="C7" s="134"/>
      <c r="D7" s="134"/>
      <c r="E7" s="134"/>
      <c r="F7" s="134"/>
    </row>
    <row r="8" spans="1:6" ht="15">
      <c r="A8" s="206" t="s">
        <v>69</v>
      </c>
      <c r="B8" s="207"/>
      <c r="C8" s="207"/>
      <c r="D8" s="207"/>
      <c r="E8" s="207"/>
      <c r="F8" s="207"/>
    </row>
    <row r="9" spans="1:6" ht="15">
      <c r="A9" s="208" t="s">
        <v>65</v>
      </c>
      <c r="B9" s="208" t="s">
        <v>59</v>
      </c>
      <c r="C9" s="208" t="s">
        <v>60</v>
      </c>
      <c r="D9" s="208" t="s">
        <v>35</v>
      </c>
      <c r="E9" s="208" t="s">
        <v>66</v>
      </c>
      <c r="F9" s="208" t="s">
        <v>67</v>
      </c>
    </row>
    <row r="10" spans="1:26" ht="15">
      <c r="A10" s="209" t="s">
        <v>70</v>
      </c>
      <c r="B10" s="210"/>
      <c r="C10" s="211"/>
      <c r="D10" s="211"/>
      <c r="E10" s="212"/>
      <c r="F10" s="21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15">
      <c r="A11" s="213" t="s">
        <v>71</v>
      </c>
      <c r="B11" s="211">
        <f>'SO 22552'!L16</f>
        <v>0</v>
      </c>
      <c r="C11" s="211">
        <f>'SO 22552'!M16</f>
        <v>0</v>
      </c>
      <c r="D11" s="211">
        <f>'SO 22552'!I16</f>
        <v>0</v>
      </c>
      <c r="E11" s="212">
        <f>'SO 22552'!S16</f>
        <v>0.31</v>
      </c>
      <c r="F11" s="212">
        <f>'SO 22552'!V16</f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5">
      <c r="A12" s="213" t="s">
        <v>72</v>
      </c>
      <c r="B12" s="211">
        <f>'SO 22552'!L53</f>
        <v>0</v>
      </c>
      <c r="C12" s="211">
        <f>'SO 22552'!M53</f>
        <v>0</v>
      </c>
      <c r="D12" s="211">
        <f>'SO 22552'!I53</f>
        <v>0</v>
      </c>
      <c r="E12" s="212">
        <f>'SO 22552'!S53</f>
        <v>5.96</v>
      </c>
      <c r="F12" s="212">
        <f>'SO 22552'!V53</f>
        <v>0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5">
      <c r="A13" s="213" t="s">
        <v>73</v>
      </c>
      <c r="B13" s="211">
        <f>'SO 22552'!L93</f>
        <v>0</v>
      </c>
      <c r="C13" s="211">
        <f>'SO 22552'!M93</f>
        <v>0</v>
      </c>
      <c r="D13" s="211">
        <f>'SO 22552'!I93</f>
        <v>0</v>
      </c>
      <c r="E13" s="212">
        <f>'SO 22552'!S93</f>
        <v>0.03</v>
      </c>
      <c r="F13" s="212">
        <f>'SO 22552'!V93</f>
        <v>9.76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5">
      <c r="A14" s="213" t="s">
        <v>74</v>
      </c>
      <c r="B14" s="211">
        <f>'SO 22552'!L97</f>
        <v>0</v>
      </c>
      <c r="C14" s="211">
        <f>'SO 22552'!M97</f>
        <v>0</v>
      </c>
      <c r="D14" s="211">
        <f>'SO 22552'!I97</f>
        <v>0</v>
      </c>
      <c r="E14" s="212">
        <f>'SO 22552'!S97</f>
        <v>0</v>
      </c>
      <c r="F14" s="212">
        <f>'SO 22552'!V97</f>
        <v>0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15">
      <c r="A15" s="209" t="s">
        <v>70</v>
      </c>
      <c r="B15" s="210">
        <f>'SO 22552'!L99</f>
        <v>0</v>
      </c>
      <c r="C15" s="210">
        <f>'SO 22552'!M99</f>
        <v>0</v>
      </c>
      <c r="D15" s="210">
        <f>'SO 22552'!I99</f>
        <v>0</v>
      </c>
      <c r="E15" s="214">
        <f>'SO 22552'!S99</f>
        <v>6.3</v>
      </c>
      <c r="F15" s="214">
        <f>'SO 22552'!V99</f>
        <v>9.76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6" ht="15">
      <c r="A16" s="215"/>
      <c r="B16" s="216"/>
      <c r="C16" s="216"/>
      <c r="D16" s="216"/>
      <c r="E16" s="217"/>
      <c r="F16" s="217"/>
    </row>
    <row r="17" spans="1:26" ht="15">
      <c r="A17" s="209" t="s">
        <v>75</v>
      </c>
      <c r="B17" s="210"/>
      <c r="C17" s="211"/>
      <c r="D17" s="211"/>
      <c r="E17" s="212"/>
      <c r="F17" s="21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15">
      <c r="A18" s="213" t="s">
        <v>76</v>
      </c>
      <c r="B18" s="211">
        <f>'SO 22552'!L122</f>
        <v>0</v>
      </c>
      <c r="C18" s="211">
        <f>'SO 22552'!M122</f>
        <v>0</v>
      </c>
      <c r="D18" s="211">
        <f>'SO 22552'!I122</f>
        <v>0</v>
      </c>
      <c r="E18" s="212">
        <f>'SO 22552'!S122</f>
        <v>0.03</v>
      </c>
      <c r="F18" s="212">
        <f>'SO 22552'!V122</f>
        <v>0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15">
      <c r="A19" s="213" t="s">
        <v>77</v>
      </c>
      <c r="B19" s="211">
        <f>'SO 22552'!L134</f>
        <v>0</v>
      </c>
      <c r="C19" s="211">
        <f>'SO 22552'!M134</f>
        <v>0</v>
      </c>
      <c r="D19" s="211">
        <f>'SO 22552'!I134</f>
        <v>0</v>
      </c>
      <c r="E19" s="212">
        <f>'SO 22552'!S134</f>
        <v>0.01</v>
      </c>
      <c r="F19" s="212">
        <f>'SO 22552'!V134</f>
        <v>0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15">
      <c r="A20" s="213" t="s">
        <v>78</v>
      </c>
      <c r="B20" s="211">
        <f>'SO 22552'!L151</f>
        <v>0</v>
      </c>
      <c r="C20" s="211">
        <f>'SO 22552'!M151</f>
        <v>0</v>
      </c>
      <c r="D20" s="211">
        <f>'SO 22552'!I151</f>
        <v>0</v>
      </c>
      <c r="E20" s="212">
        <f>'SO 22552'!S151</f>
        <v>0.04</v>
      </c>
      <c r="F20" s="212">
        <f>'SO 22552'!V151</f>
        <v>0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15">
      <c r="A21" s="213" t="s">
        <v>79</v>
      </c>
      <c r="B21" s="211">
        <f>'SO 22552'!L159</f>
        <v>0</v>
      </c>
      <c r="C21" s="211">
        <f>'SO 22552'!M159</f>
        <v>0</v>
      </c>
      <c r="D21" s="211">
        <f>'SO 22552'!I159</f>
        <v>0</v>
      </c>
      <c r="E21" s="212">
        <f>'SO 22552'!S159</f>
        <v>0</v>
      </c>
      <c r="F21" s="212">
        <f>'SO 22552'!V159</f>
        <v>0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15">
      <c r="A22" s="213" t="s">
        <v>80</v>
      </c>
      <c r="B22" s="211">
        <f>'SO 22552'!L187</f>
        <v>0</v>
      </c>
      <c r="C22" s="211">
        <f>'SO 22552'!M187</f>
        <v>0</v>
      </c>
      <c r="D22" s="211">
        <f>'SO 22552'!I187</f>
        <v>0</v>
      </c>
      <c r="E22" s="212">
        <f>'SO 22552'!S187</f>
        <v>0.08</v>
      </c>
      <c r="F22" s="212">
        <f>'SO 22552'!V187</f>
        <v>0.74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15">
      <c r="A23" s="213" t="s">
        <v>81</v>
      </c>
      <c r="B23" s="211">
        <f>'SO 22552'!L201</f>
        <v>0</v>
      </c>
      <c r="C23" s="211">
        <f>'SO 22552'!M201</f>
        <v>0</v>
      </c>
      <c r="D23" s="211">
        <f>'SO 22552'!I201</f>
        <v>0</v>
      </c>
      <c r="E23" s="212">
        <f>'SO 22552'!S201</f>
        <v>0</v>
      </c>
      <c r="F23" s="212">
        <f>'SO 22552'!V201</f>
        <v>0.2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15">
      <c r="A24" s="213" t="s">
        <v>82</v>
      </c>
      <c r="B24" s="211">
        <f>'SO 22552'!L233</f>
        <v>0</v>
      </c>
      <c r="C24" s="211">
        <f>'SO 22552'!M233</f>
        <v>0</v>
      </c>
      <c r="D24" s="211">
        <f>'SO 22552'!I233</f>
        <v>0</v>
      </c>
      <c r="E24" s="212">
        <f>'SO 22552'!S233</f>
        <v>0.81</v>
      </c>
      <c r="F24" s="212">
        <f>'SO 22552'!V233</f>
        <v>0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15">
      <c r="A25" s="213" t="s">
        <v>83</v>
      </c>
      <c r="B25" s="211">
        <f>'SO 22552'!L255</f>
        <v>0</v>
      </c>
      <c r="C25" s="211">
        <f>'SO 22552'!M255</f>
        <v>0</v>
      </c>
      <c r="D25" s="211">
        <f>'SO 22552'!I255</f>
        <v>0</v>
      </c>
      <c r="E25" s="212">
        <f>'SO 22552'!S255</f>
        <v>0.66</v>
      </c>
      <c r="F25" s="212">
        <f>'SO 22552'!V255</f>
        <v>0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15">
      <c r="A26" s="213" t="s">
        <v>84</v>
      </c>
      <c r="B26" s="211">
        <f>'SO 22552'!L263</f>
        <v>0</v>
      </c>
      <c r="C26" s="211">
        <f>'SO 22552'!M263</f>
        <v>0</v>
      </c>
      <c r="D26" s="211">
        <f>'SO 22552'!I263</f>
        <v>0</v>
      </c>
      <c r="E26" s="212">
        <f>'SO 22552'!S263</f>
        <v>0.03</v>
      </c>
      <c r="F26" s="212">
        <f>'SO 22552'!V263</f>
        <v>0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15">
      <c r="A27" s="213" t="s">
        <v>85</v>
      </c>
      <c r="B27" s="211">
        <f>'SO 22552'!L278</f>
        <v>0</v>
      </c>
      <c r="C27" s="211">
        <f>'SO 22552'!M278</f>
        <v>0</v>
      </c>
      <c r="D27" s="211">
        <f>'SO 22552'!I278</f>
        <v>0</v>
      </c>
      <c r="E27" s="212">
        <f>'SO 22552'!S278</f>
        <v>0.01</v>
      </c>
      <c r="F27" s="212">
        <f>'SO 22552'!V278</f>
        <v>0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15">
      <c r="A28" s="209" t="s">
        <v>75</v>
      </c>
      <c r="B28" s="210">
        <f>'SO 22552'!L280</f>
        <v>0</v>
      </c>
      <c r="C28" s="210">
        <f>'SO 22552'!M280</f>
        <v>0</v>
      </c>
      <c r="D28" s="210">
        <f>'SO 22552'!I280</f>
        <v>0</v>
      </c>
      <c r="E28" s="214">
        <f>'SO 22552'!S280</f>
        <v>1.67</v>
      </c>
      <c r="F28" s="214">
        <f>'SO 22552'!V280</f>
        <v>0.94</v>
      </c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6" ht="15">
      <c r="A29" s="215"/>
      <c r="B29" s="216"/>
      <c r="C29" s="216"/>
      <c r="D29" s="216"/>
      <c r="E29" s="217"/>
      <c r="F29" s="217"/>
    </row>
    <row r="30" spans="1:26" ht="15">
      <c r="A30" s="209" t="s">
        <v>86</v>
      </c>
      <c r="B30" s="210"/>
      <c r="C30" s="211"/>
      <c r="D30" s="211"/>
      <c r="E30" s="212"/>
      <c r="F30" s="21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15">
      <c r="A31" s="213" t="s">
        <v>87</v>
      </c>
      <c r="B31" s="211">
        <f>'SO 22552'!L287</f>
        <v>0</v>
      </c>
      <c r="C31" s="211">
        <f>'SO 22552'!M287</f>
        <v>0</v>
      </c>
      <c r="D31" s="211">
        <f>'SO 22552'!I287</f>
        <v>0</v>
      </c>
      <c r="E31" s="212">
        <f>'SO 22552'!S287</f>
        <v>0</v>
      </c>
      <c r="F31" s="212">
        <f>'SO 22552'!V287</f>
        <v>0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ht="15">
      <c r="A32" s="209" t="s">
        <v>86</v>
      </c>
      <c r="B32" s="210">
        <f>'SO 22552'!L289</f>
        <v>0</v>
      </c>
      <c r="C32" s="210">
        <f>'SO 22552'!M289</f>
        <v>0</v>
      </c>
      <c r="D32" s="210">
        <f>'SO 22552'!I289</f>
        <v>0</v>
      </c>
      <c r="E32" s="214">
        <f>'SO 22552'!S289</f>
        <v>0</v>
      </c>
      <c r="F32" s="214">
        <f>'SO 22552'!V289</f>
        <v>0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6" ht="15">
      <c r="A33" s="215"/>
      <c r="B33" s="216"/>
      <c r="C33" s="216"/>
      <c r="D33" s="216"/>
      <c r="E33" s="217"/>
      <c r="F33" s="217"/>
    </row>
    <row r="34" spans="1:26" ht="15">
      <c r="A34" s="2" t="s">
        <v>88</v>
      </c>
      <c r="B34" s="146">
        <f>'SO 22552'!L290</f>
        <v>0</v>
      </c>
      <c r="C34" s="146">
        <f>'SO 22552'!M290</f>
        <v>0</v>
      </c>
      <c r="D34" s="146">
        <f>'SO 22552'!I290</f>
        <v>0</v>
      </c>
      <c r="E34" s="147">
        <f>'SO 22552'!S290</f>
        <v>7.97</v>
      </c>
      <c r="F34" s="147">
        <f>'SO 22552'!V290</f>
        <v>10.7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6" ht="15">
      <c r="A35" s="1"/>
      <c r="B35" s="139"/>
      <c r="C35" s="139"/>
      <c r="D35" s="139"/>
      <c r="E35" s="138"/>
      <c r="F35" s="138"/>
    </row>
    <row r="36" spans="1:6" ht="15">
      <c r="A36" s="1"/>
      <c r="B36" s="139"/>
      <c r="C36" s="139"/>
      <c r="D36" s="139"/>
      <c r="E36" s="138"/>
      <c r="F36" s="138"/>
    </row>
    <row r="37" spans="1:6" ht="15">
      <c r="A37" s="1"/>
      <c r="B37" s="139"/>
      <c r="C37" s="139"/>
      <c r="D37" s="139"/>
      <c r="E37" s="138"/>
      <c r="F37" s="138"/>
    </row>
    <row r="38" spans="1:6" ht="15">
      <c r="A38" s="1"/>
      <c r="B38" s="139"/>
      <c r="C38" s="139"/>
      <c r="D38" s="139"/>
      <c r="E38" s="138"/>
      <c r="F38" s="138"/>
    </row>
    <row r="39" spans="1:6" ht="15">
      <c r="A39" s="1"/>
      <c r="B39" s="139"/>
      <c r="C39" s="139"/>
      <c r="D39" s="139"/>
      <c r="E39" s="138"/>
      <c r="F39" s="138"/>
    </row>
    <row r="40" spans="1:6" ht="15">
      <c r="A40" s="1"/>
      <c r="B40" s="139"/>
      <c r="C40" s="139"/>
      <c r="D40" s="139"/>
      <c r="E40" s="138"/>
      <c r="F40" s="138"/>
    </row>
    <row r="41" spans="1:6" ht="15">
      <c r="A41" s="1"/>
      <c r="B41" s="139"/>
      <c r="C41" s="139"/>
      <c r="D41" s="139"/>
      <c r="E41" s="138"/>
      <c r="F41" s="138"/>
    </row>
    <row r="42" spans="1:6" ht="15">
      <c r="A42" s="1"/>
      <c r="B42" s="139"/>
      <c r="C42" s="139"/>
      <c r="D42" s="139"/>
      <c r="E42" s="138"/>
      <c r="F42" s="138"/>
    </row>
    <row r="43" spans="1:6" ht="15">
      <c r="A43" s="1"/>
      <c r="B43" s="139"/>
      <c r="C43" s="139"/>
      <c r="D43" s="139"/>
      <c r="E43" s="138"/>
      <c r="F43" s="138"/>
    </row>
    <row r="44" spans="1:6" ht="15">
      <c r="A44" s="1"/>
      <c r="B44" s="139"/>
      <c r="C44" s="139"/>
      <c r="D44" s="139"/>
      <c r="E44" s="138"/>
      <c r="F44" s="138"/>
    </row>
    <row r="45" spans="1:6" ht="15">
      <c r="A45" s="1"/>
      <c r="B45" s="139"/>
      <c r="C45" s="139"/>
      <c r="D45" s="139"/>
      <c r="E45" s="138"/>
      <c r="F45" s="138"/>
    </row>
    <row r="46" spans="1:6" ht="15">
      <c r="A46" s="1"/>
      <c r="B46" s="139"/>
      <c r="C46" s="139"/>
      <c r="D46" s="139"/>
      <c r="E46" s="138"/>
      <c r="F46" s="138"/>
    </row>
    <row r="47" spans="1:6" ht="15">
      <c r="A47" s="1"/>
      <c r="B47" s="139"/>
      <c r="C47" s="139"/>
      <c r="D47" s="139"/>
      <c r="E47" s="138"/>
      <c r="F47" s="138"/>
    </row>
    <row r="48" spans="1:6" ht="15">
      <c r="A48" s="1"/>
      <c r="B48" s="139"/>
      <c r="C48" s="139"/>
      <c r="D48" s="139"/>
      <c r="E48" s="138"/>
      <c r="F48" s="138"/>
    </row>
    <row r="49" spans="1:6" ht="15">
      <c r="A49" s="1"/>
      <c r="B49" s="139"/>
      <c r="C49" s="139"/>
      <c r="D49" s="139"/>
      <c r="E49" s="138"/>
      <c r="F49" s="138"/>
    </row>
    <row r="50" spans="1:6" ht="15">
      <c r="A50" s="1"/>
      <c r="B50" s="139"/>
      <c r="C50" s="139"/>
      <c r="D50" s="139"/>
      <c r="E50" s="138"/>
      <c r="F50" s="138"/>
    </row>
    <row r="51" spans="1:6" ht="15">
      <c r="A51" s="1"/>
      <c r="B51" s="139"/>
      <c r="C51" s="139"/>
      <c r="D51" s="139"/>
      <c r="E51" s="138"/>
      <c r="F51" s="138"/>
    </row>
    <row r="52" spans="1:6" ht="15">
      <c r="A52" s="1"/>
      <c r="B52" s="139"/>
      <c r="C52" s="139"/>
      <c r="D52" s="139"/>
      <c r="E52" s="138"/>
      <c r="F52" s="138"/>
    </row>
    <row r="53" spans="1:6" ht="15">
      <c r="A53" s="1"/>
      <c r="B53" s="139"/>
      <c r="C53" s="139"/>
      <c r="D53" s="139"/>
      <c r="E53" s="138"/>
      <c r="F53" s="138"/>
    </row>
    <row r="54" spans="1:6" ht="15">
      <c r="A54" s="1"/>
      <c r="B54" s="139"/>
      <c r="C54" s="139"/>
      <c r="D54" s="139"/>
      <c r="E54" s="138"/>
      <c r="F54" s="138"/>
    </row>
    <row r="55" spans="1:6" ht="15">
      <c r="A55" s="1"/>
      <c r="B55" s="139"/>
      <c r="C55" s="139"/>
      <c r="D55" s="139"/>
      <c r="E55" s="138"/>
      <c r="F55" s="138"/>
    </row>
    <row r="56" spans="1:6" ht="15">
      <c r="A56" s="1"/>
      <c r="B56" s="139"/>
      <c r="C56" s="139"/>
      <c r="D56" s="139"/>
      <c r="E56" s="138"/>
      <c r="F56" s="138"/>
    </row>
    <row r="57" spans="1:6" ht="15">
      <c r="A57" s="1"/>
      <c r="B57" s="139"/>
      <c r="C57" s="139"/>
      <c r="D57" s="139"/>
      <c r="E57" s="138"/>
      <c r="F57" s="138"/>
    </row>
    <row r="58" spans="1:6" ht="15">
      <c r="A58" s="1"/>
      <c r="B58" s="139"/>
      <c r="C58" s="139"/>
      <c r="D58" s="139"/>
      <c r="E58" s="138"/>
      <c r="F58" s="138"/>
    </row>
    <row r="59" spans="1:6" ht="15">
      <c r="A59" s="1"/>
      <c r="B59" s="139"/>
      <c r="C59" s="139"/>
      <c r="D59" s="139"/>
      <c r="E59" s="138"/>
      <c r="F59" s="138"/>
    </row>
    <row r="60" spans="1:6" ht="15">
      <c r="A60" s="1"/>
      <c r="B60" s="139"/>
      <c r="C60" s="139"/>
      <c r="D60" s="139"/>
      <c r="E60" s="138"/>
      <c r="F60" s="138"/>
    </row>
    <row r="61" spans="1:6" ht="15">
      <c r="A61" s="1"/>
      <c r="B61" s="139"/>
      <c r="C61" s="139"/>
      <c r="D61" s="139"/>
      <c r="E61" s="138"/>
      <c r="F61" s="138"/>
    </row>
    <row r="62" spans="1:6" ht="15">
      <c r="A62" s="1"/>
      <c r="B62" s="139"/>
      <c r="C62" s="139"/>
      <c r="D62" s="139"/>
      <c r="E62" s="138"/>
      <c r="F62" s="138"/>
    </row>
    <row r="63" spans="1:6" ht="15">
      <c r="A63" s="1"/>
      <c r="B63" s="139"/>
      <c r="C63" s="139"/>
      <c r="D63" s="139"/>
      <c r="E63" s="138"/>
      <c r="F63" s="138"/>
    </row>
    <row r="64" spans="1:6" ht="15">
      <c r="A64" s="1"/>
      <c r="B64" s="139"/>
      <c r="C64" s="139"/>
      <c r="D64" s="139"/>
      <c r="E64" s="138"/>
      <c r="F64" s="138"/>
    </row>
    <row r="65" spans="1:6" ht="15">
      <c r="A65" s="1"/>
      <c r="B65" s="139"/>
      <c r="C65" s="139"/>
      <c r="D65" s="139"/>
      <c r="E65" s="138"/>
      <c r="F65" s="138"/>
    </row>
    <row r="66" spans="1:6" ht="15">
      <c r="A66" s="1"/>
      <c r="B66" s="139"/>
      <c r="C66" s="139"/>
      <c r="D66" s="139"/>
      <c r="E66" s="138"/>
      <c r="F66" s="138"/>
    </row>
    <row r="67" spans="1:6" ht="15">
      <c r="A67" s="1"/>
      <c r="B67" s="139"/>
      <c r="C67" s="139"/>
      <c r="D67" s="139"/>
      <c r="E67" s="138"/>
      <c r="F67" s="138"/>
    </row>
    <row r="68" spans="1:6" ht="15">
      <c r="A68" s="1"/>
      <c r="B68" s="139"/>
      <c r="C68" s="139"/>
      <c r="D68" s="139"/>
      <c r="E68" s="138"/>
      <c r="F68" s="138"/>
    </row>
    <row r="69" spans="1:6" ht="15">
      <c r="A69" s="1"/>
      <c r="B69" s="139"/>
      <c r="C69" s="139"/>
      <c r="D69" s="139"/>
      <c r="E69" s="138"/>
      <c r="F69" s="138"/>
    </row>
    <row r="70" spans="1:6" ht="15">
      <c r="A70" s="1"/>
      <c r="B70" s="139"/>
      <c r="C70" s="139"/>
      <c r="D70" s="139"/>
      <c r="E70" s="138"/>
      <c r="F70" s="138"/>
    </row>
    <row r="71" spans="1:6" ht="15">
      <c r="A71" s="1"/>
      <c r="B71" s="139"/>
      <c r="C71" s="139"/>
      <c r="D71" s="139"/>
      <c r="E71" s="138"/>
      <c r="F71" s="138"/>
    </row>
    <row r="72" spans="1:6" ht="15">
      <c r="A72" s="1"/>
      <c r="B72" s="139"/>
      <c r="C72" s="139"/>
      <c r="D72" s="139"/>
      <c r="E72" s="138"/>
      <c r="F72" s="138"/>
    </row>
    <row r="73" spans="1:6" ht="15">
      <c r="A73" s="1"/>
      <c r="B73" s="139"/>
      <c r="C73" s="139"/>
      <c r="D73" s="139"/>
      <c r="E73" s="138"/>
      <c r="F73" s="138"/>
    </row>
    <row r="74" spans="1:6" ht="15">
      <c r="A74" s="1"/>
      <c r="B74" s="139"/>
      <c r="C74" s="139"/>
      <c r="D74" s="139"/>
      <c r="E74" s="138"/>
      <c r="F74" s="138"/>
    </row>
    <row r="75" spans="1:6" ht="15">
      <c r="A75" s="1"/>
      <c r="B75" s="139"/>
      <c r="C75" s="139"/>
      <c r="D75" s="139"/>
      <c r="E75" s="138"/>
      <c r="F75" s="138"/>
    </row>
    <row r="76" spans="1:6" ht="15">
      <c r="A76" s="1"/>
      <c r="B76" s="139"/>
      <c r="C76" s="139"/>
      <c r="D76" s="139"/>
      <c r="E76" s="138"/>
      <c r="F76" s="138"/>
    </row>
    <row r="77" spans="1:6" ht="15">
      <c r="A77" s="1"/>
      <c r="B77" s="139"/>
      <c r="C77" s="139"/>
      <c r="D77" s="139"/>
      <c r="E77" s="138"/>
      <c r="F77" s="138"/>
    </row>
    <row r="78" spans="1:6" ht="15">
      <c r="A78" s="1"/>
      <c r="B78" s="139"/>
      <c r="C78" s="139"/>
      <c r="D78" s="139"/>
      <c r="E78" s="138"/>
      <c r="F78" s="138"/>
    </row>
    <row r="79" spans="1:6" ht="15">
      <c r="A79" s="1"/>
      <c r="B79" s="139"/>
      <c r="C79" s="139"/>
      <c r="D79" s="139"/>
      <c r="E79" s="138"/>
      <c r="F79" s="138"/>
    </row>
    <row r="80" spans="1:6" ht="15">
      <c r="A80" s="1"/>
      <c r="B80" s="139"/>
      <c r="C80" s="139"/>
      <c r="D80" s="139"/>
      <c r="E80" s="138"/>
      <c r="F80" s="138"/>
    </row>
    <row r="81" spans="1:6" ht="15">
      <c r="A81" s="1"/>
      <c r="B81" s="139"/>
      <c r="C81" s="139"/>
      <c r="D81" s="139"/>
      <c r="E81" s="138"/>
      <c r="F81" s="138"/>
    </row>
    <row r="82" spans="1:6" ht="15">
      <c r="A82" s="1"/>
      <c r="B82" s="139"/>
      <c r="C82" s="139"/>
      <c r="D82" s="139"/>
      <c r="E82" s="138"/>
      <c r="F82" s="138"/>
    </row>
    <row r="83" spans="1:6" ht="15">
      <c r="A83" s="1"/>
      <c r="B83" s="139"/>
      <c r="C83" s="139"/>
      <c r="D83" s="139"/>
      <c r="E83" s="138"/>
      <c r="F83" s="138"/>
    </row>
    <row r="84" spans="1:6" ht="15">
      <c r="A84" s="1"/>
      <c r="B84" s="139"/>
      <c r="C84" s="139"/>
      <c r="D84" s="139"/>
      <c r="E84" s="138"/>
      <c r="F84" s="138"/>
    </row>
    <row r="85" spans="1:6" ht="15">
      <c r="A85" s="1"/>
      <c r="B85" s="139"/>
      <c r="C85" s="139"/>
      <c r="D85" s="139"/>
      <c r="E85" s="138"/>
      <c r="F85" s="138"/>
    </row>
    <row r="86" spans="1:6" ht="15">
      <c r="A86" s="1"/>
      <c r="B86" s="139"/>
      <c r="C86" s="139"/>
      <c r="D86" s="139"/>
      <c r="E86" s="138"/>
      <c r="F86" s="138"/>
    </row>
    <row r="87" spans="1:6" ht="15">
      <c r="A87" s="1"/>
      <c r="B87" s="139"/>
      <c r="C87" s="139"/>
      <c r="D87" s="139"/>
      <c r="E87" s="138"/>
      <c r="F87" s="138"/>
    </row>
    <row r="88" spans="1:6" ht="15">
      <c r="A88" s="1"/>
      <c r="B88" s="139"/>
      <c r="C88" s="139"/>
      <c r="D88" s="139"/>
      <c r="E88" s="138"/>
      <c r="F88" s="138"/>
    </row>
    <row r="89" spans="1:6" ht="15">
      <c r="A89" s="1"/>
      <c r="B89" s="139"/>
      <c r="C89" s="139"/>
      <c r="D89" s="139"/>
      <c r="E89" s="138"/>
      <c r="F89" s="138"/>
    </row>
    <row r="90" spans="1:6" ht="15">
      <c r="A90" s="1"/>
      <c r="B90" s="139"/>
      <c r="C90" s="139"/>
      <c r="D90" s="139"/>
      <c r="E90" s="138"/>
      <c r="F90" s="138"/>
    </row>
    <row r="91" spans="1:6" ht="15">
      <c r="A91" s="1"/>
      <c r="B91" s="139"/>
      <c r="C91" s="139"/>
      <c r="D91" s="139"/>
      <c r="E91" s="138"/>
      <c r="F91" s="138"/>
    </row>
    <row r="92" spans="1:6" ht="15">
      <c r="A92" s="1"/>
      <c r="B92" s="139"/>
      <c r="C92" s="139"/>
      <c r="D92" s="139"/>
      <c r="E92" s="138"/>
      <c r="F92" s="138"/>
    </row>
    <row r="93" spans="1:6" ht="15">
      <c r="A93" s="1"/>
      <c r="B93" s="139"/>
      <c r="C93" s="139"/>
      <c r="D93" s="139"/>
      <c r="E93" s="138"/>
      <c r="F93" s="138"/>
    </row>
    <row r="94" spans="1:6" ht="15">
      <c r="A94" s="1"/>
      <c r="B94" s="139"/>
      <c r="C94" s="139"/>
      <c r="D94" s="139"/>
      <c r="E94" s="138"/>
      <c r="F94" s="138"/>
    </row>
    <row r="95" spans="1:6" ht="15">
      <c r="A95" s="1"/>
      <c r="B95" s="139"/>
      <c r="C95" s="139"/>
      <c r="D95" s="139"/>
      <c r="E95" s="138"/>
      <c r="F95" s="138"/>
    </row>
    <row r="96" spans="1:6" ht="15">
      <c r="A96" s="1"/>
      <c r="B96" s="139"/>
      <c r="C96" s="139"/>
      <c r="D96" s="139"/>
      <c r="E96" s="138"/>
      <c r="F96" s="138"/>
    </row>
    <row r="97" spans="1:6" ht="15">
      <c r="A97" s="1"/>
      <c r="B97" s="139"/>
      <c r="C97" s="139"/>
      <c r="D97" s="139"/>
      <c r="E97" s="138"/>
      <c r="F97" s="138"/>
    </row>
    <row r="98" spans="1:6" ht="15">
      <c r="A98" s="1"/>
      <c r="B98" s="139"/>
      <c r="C98" s="139"/>
      <c r="D98" s="139"/>
      <c r="E98" s="138"/>
      <c r="F98" s="138"/>
    </row>
    <row r="99" spans="1:6" ht="15">
      <c r="A99" s="1"/>
      <c r="B99" s="139"/>
      <c r="C99" s="139"/>
      <c r="D99" s="139"/>
      <c r="E99" s="138"/>
      <c r="F99" s="138"/>
    </row>
    <row r="100" spans="1:6" ht="15">
      <c r="A100" s="1"/>
      <c r="B100" s="139"/>
      <c r="C100" s="139"/>
      <c r="D100" s="139"/>
      <c r="E100" s="138"/>
      <c r="F100" s="138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9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11"/>
      <c r="C1" s="236" t="s">
        <v>25</v>
      </c>
      <c r="D1" s="237"/>
      <c r="E1" s="237"/>
      <c r="F1" s="237"/>
      <c r="G1" s="237"/>
      <c r="H1" s="238"/>
      <c r="I1" s="151" t="s">
        <v>22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1"/>
      <c r="B2" s="11"/>
      <c r="C2" s="236" t="s">
        <v>26</v>
      </c>
      <c r="D2" s="237"/>
      <c r="E2" s="237"/>
      <c r="F2" s="237"/>
      <c r="G2" s="237"/>
      <c r="H2" s="238"/>
      <c r="I2" s="151" t="s">
        <v>20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11"/>
      <c r="C3" s="236" t="s">
        <v>27</v>
      </c>
      <c r="D3" s="237"/>
      <c r="E3" s="237"/>
      <c r="F3" s="237"/>
      <c r="G3" s="237"/>
      <c r="H3" s="238"/>
      <c r="I3" s="151" t="s">
        <v>99</v>
      </c>
      <c r="J3" s="11"/>
      <c r="K3" s="3"/>
      <c r="L3" s="3"/>
      <c r="M3" s="3"/>
      <c r="N3" s="3"/>
      <c r="O3" s="3"/>
      <c r="P3" s="5" t="s">
        <v>24</v>
      </c>
      <c r="Q3" s="1"/>
      <c r="R3" s="1"/>
      <c r="S3" s="3"/>
      <c r="V3" s="3"/>
    </row>
    <row r="4" spans="1:22" ht="15">
      <c r="A4" s="3"/>
      <c r="B4" s="3"/>
      <c r="C4" s="5" t="s">
        <v>100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3"/>
      <c r="C5" s="152" t="s">
        <v>415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3"/>
      <c r="B7" s="13"/>
      <c r="C7" s="14" t="s">
        <v>69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>
      <c r="A8" s="154" t="s">
        <v>89</v>
      </c>
      <c r="B8" s="154" t="s">
        <v>90</v>
      </c>
      <c r="C8" s="154" t="s">
        <v>91</v>
      </c>
      <c r="D8" s="154" t="s">
        <v>92</v>
      </c>
      <c r="E8" s="154" t="s">
        <v>93</v>
      </c>
      <c r="F8" s="154" t="s">
        <v>94</v>
      </c>
      <c r="G8" s="154" t="s">
        <v>59</v>
      </c>
      <c r="H8" s="154" t="s">
        <v>60</v>
      </c>
      <c r="I8" s="154" t="s">
        <v>95</v>
      </c>
      <c r="J8" s="154"/>
      <c r="K8" s="154"/>
      <c r="L8" s="154"/>
      <c r="M8" s="154"/>
      <c r="N8" s="154"/>
      <c r="O8" s="154"/>
      <c r="P8" s="154" t="s">
        <v>96</v>
      </c>
      <c r="Q8" s="149"/>
      <c r="R8" s="149"/>
      <c r="S8" s="154" t="s">
        <v>97</v>
      </c>
      <c r="T8" s="150"/>
      <c r="U8" s="150"/>
      <c r="V8" s="154" t="s">
        <v>98</v>
      </c>
      <c r="W8" s="148"/>
      <c r="X8" s="148"/>
      <c r="Y8" s="148"/>
      <c r="Z8" s="148"/>
    </row>
    <row r="9" spans="1:26" ht="15">
      <c r="A9" s="140"/>
      <c r="B9" s="140"/>
      <c r="C9" s="155"/>
      <c r="D9" s="143" t="s">
        <v>70</v>
      </c>
      <c r="E9" s="140"/>
      <c r="F9" s="156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4"/>
      <c r="R9" s="144"/>
      <c r="S9" s="140"/>
      <c r="T9" s="142"/>
      <c r="U9" s="142"/>
      <c r="V9" s="140"/>
      <c r="W9" s="142"/>
      <c r="X9" s="142"/>
      <c r="Y9" s="142"/>
      <c r="Z9" s="142"/>
    </row>
    <row r="10" spans="1:26" ht="15">
      <c r="A10" s="144"/>
      <c r="B10" s="144"/>
      <c r="C10" s="158">
        <v>3</v>
      </c>
      <c r="D10" s="158" t="s">
        <v>71</v>
      </c>
      <c r="E10" s="144"/>
      <c r="F10" s="157"/>
      <c r="G10" s="145"/>
      <c r="H10" s="145"/>
      <c r="I10" s="145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2"/>
      <c r="U10" s="142"/>
      <c r="V10" s="144"/>
      <c r="W10" s="142"/>
      <c r="X10" s="142"/>
      <c r="Y10" s="142"/>
      <c r="Z10" s="142"/>
    </row>
    <row r="11" spans="1:26" ht="24.75" customHeight="1">
      <c r="A11" s="167">
        <v>1</v>
      </c>
      <c r="B11" s="162" t="s">
        <v>101</v>
      </c>
      <c r="C11" s="168" t="s">
        <v>102</v>
      </c>
      <c r="D11" s="162" t="s">
        <v>103</v>
      </c>
      <c r="E11" s="162" t="s">
        <v>104</v>
      </c>
      <c r="F11" s="163">
        <v>3.5875</v>
      </c>
      <c r="G11" s="164">
        <v>0</v>
      </c>
      <c r="H11" s="164">
        <v>0</v>
      </c>
      <c r="I11" s="164">
        <f>ROUND(F11*(G11+H11),2)</f>
        <v>0</v>
      </c>
      <c r="J11" s="162">
        <f>ROUND(F11*(N11),2)</f>
        <v>0</v>
      </c>
      <c r="K11" s="165">
        <f>ROUND(F11*(O11),2)</f>
        <v>0</v>
      </c>
      <c r="L11" s="165">
        <f>ROUND(F11*(G11),2)</f>
        <v>0</v>
      </c>
      <c r="M11" s="165">
        <f>ROUND(F11*(H11),2)</f>
        <v>0</v>
      </c>
      <c r="N11" s="165">
        <v>0</v>
      </c>
      <c r="O11" s="165"/>
      <c r="P11" s="172">
        <v>0.08495</v>
      </c>
      <c r="Q11" s="173"/>
      <c r="R11" s="173">
        <v>0.08495</v>
      </c>
      <c r="S11" s="171">
        <f>ROUND(F11*(P11),3)</f>
        <v>0.305</v>
      </c>
      <c r="T11" s="166"/>
      <c r="U11" s="166"/>
      <c r="V11" s="172"/>
      <c r="Z11">
        <v>0</v>
      </c>
    </row>
    <row r="12" spans="1:22" ht="12" customHeight="1">
      <c r="A12" s="159"/>
      <c r="B12" s="159"/>
      <c r="C12" s="169"/>
      <c r="D12" s="169" t="s">
        <v>416</v>
      </c>
      <c r="E12" s="159"/>
      <c r="F12" s="160"/>
      <c r="G12" s="161"/>
      <c r="H12" s="161"/>
      <c r="I12" s="161"/>
      <c r="J12" s="159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2" ht="15">
      <c r="A13" s="159"/>
      <c r="B13" s="159"/>
      <c r="C13" s="159"/>
      <c r="D13" s="170" t="s">
        <v>106</v>
      </c>
      <c r="E13" s="159"/>
      <c r="F13" s="160">
        <v>3.15</v>
      </c>
      <c r="G13" s="161"/>
      <c r="H13" s="161"/>
      <c r="I13" s="161"/>
      <c r="J13" s="159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2" ht="12" customHeight="1">
      <c r="A14" s="159"/>
      <c r="B14" s="159"/>
      <c r="C14" s="169"/>
      <c r="D14" s="169" t="s">
        <v>107</v>
      </c>
      <c r="E14" s="159"/>
      <c r="F14" s="160"/>
      <c r="G14" s="161"/>
      <c r="H14" s="161"/>
      <c r="I14" s="161"/>
      <c r="J14" s="159"/>
      <c r="K14" s="1"/>
      <c r="L14" s="1"/>
      <c r="M14" s="1"/>
      <c r="N14" s="1"/>
      <c r="O14" s="1"/>
      <c r="P14" s="1"/>
      <c r="Q14" s="1"/>
      <c r="R14" s="1"/>
      <c r="S14" s="1"/>
      <c r="V14" s="1"/>
    </row>
    <row r="15" spans="1:22" ht="15">
      <c r="A15" s="159"/>
      <c r="B15" s="159"/>
      <c r="C15" s="159"/>
      <c r="D15" s="170" t="s">
        <v>108</v>
      </c>
      <c r="E15" s="159"/>
      <c r="F15" s="160">
        <v>0.4375</v>
      </c>
      <c r="G15" s="161"/>
      <c r="H15" s="161"/>
      <c r="I15" s="161"/>
      <c r="J15" s="159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6" ht="15">
      <c r="A16" s="144"/>
      <c r="B16" s="144"/>
      <c r="C16" s="158">
        <v>3</v>
      </c>
      <c r="D16" s="158" t="s">
        <v>71</v>
      </c>
      <c r="E16" s="144"/>
      <c r="F16" s="157"/>
      <c r="G16" s="146">
        <f>ROUND((SUM(L10:L15))/1,2)</f>
        <v>0</v>
      </c>
      <c r="H16" s="146">
        <f>ROUND((SUM(M10:M15))/1,2)</f>
        <v>0</v>
      </c>
      <c r="I16" s="146">
        <f>ROUND((SUM(I10:I15))/1,2)</f>
        <v>0</v>
      </c>
      <c r="J16" s="144"/>
      <c r="K16" s="144"/>
      <c r="L16" s="144">
        <f>ROUND((SUM(L10:L15))/1,2)</f>
        <v>0</v>
      </c>
      <c r="M16" s="144">
        <f>ROUND((SUM(M10:M15))/1,2)</f>
        <v>0</v>
      </c>
      <c r="N16" s="144"/>
      <c r="O16" s="144"/>
      <c r="P16" s="174"/>
      <c r="Q16" s="144"/>
      <c r="R16" s="144"/>
      <c r="S16" s="174">
        <f>ROUND((SUM(S10:S15))/1,2)</f>
        <v>0.31</v>
      </c>
      <c r="T16" s="142"/>
      <c r="U16" s="142"/>
      <c r="V16" s="2">
        <f>ROUND((SUM(V10:V15))/1,2)</f>
        <v>0</v>
      </c>
      <c r="W16" s="142"/>
      <c r="X16" s="142"/>
      <c r="Y16" s="142"/>
      <c r="Z16" s="142"/>
    </row>
    <row r="17" spans="1:22" ht="15">
      <c r="A17" s="1"/>
      <c r="B17" s="1"/>
      <c r="C17" s="1"/>
      <c r="D17" s="1"/>
      <c r="E17" s="1"/>
      <c r="F17" s="153"/>
      <c r="G17" s="139"/>
      <c r="H17" s="139"/>
      <c r="I17" s="139"/>
      <c r="J17" s="1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6" ht="15">
      <c r="A18" s="144"/>
      <c r="B18" s="144"/>
      <c r="C18" s="158">
        <v>6</v>
      </c>
      <c r="D18" s="158" t="s">
        <v>72</v>
      </c>
      <c r="E18" s="144"/>
      <c r="F18" s="157"/>
      <c r="G18" s="145"/>
      <c r="H18" s="145"/>
      <c r="I18" s="145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2"/>
      <c r="U18" s="142"/>
      <c r="V18" s="144"/>
      <c r="W18" s="142"/>
      <c r="X18" s="142"/>
      <c r="Y18" s="142"/>
      <c r="Z18" s="142"/>
    </row>
    <row r="19" spans="1:26" ht="24.75" customHeight="1">
      <c r="A19" s="167">
        <v>2</v>
      </c>
      <c r="B19" s="162" t="s">
        <v>101</v>
      </c>
      <c r="C19" s="168" t="s">
        <v>109</v>
      </c>
      <c r="D19" s="162" t="s">
        <v>110</v>
      </c>
      <c r="E19" s="162" t="s">
        <v>104</v>
      </c>
      <c r="F19" s="163">
        <v>137.302</v>
      </c>
      <c r="G19" s="164">
        <v>0</v>
      </c>
      <c r="H19" s="164">
        <v>0</v>
      </c>
      <c r="I19" s="164">
        <f>ROUND(F19*(G19+H19),2)</f>
        <v>0</v>
      </c>
      <c r="J19" s="162">
        <f>ROUND(F19*(N19),2)</f>
        <v>0</v>
      </c>
      <c r="K19" s="165">
        <f>ROUND(F19*(O19),2)</f>
        <v>0</v>
      </c>
      <c r="L19" s="165">
        <f>ROUND(F19*(G19),2)</f>
        <v>0</v>
      </c>
      <c r="M19" s="165">
        <f>ROUND(F19*(H19),2)</f>
        <v>0</v>
      </c>
      <c r="N19" s="165">
        <v>0</v>
      </c>
      <c r="O19" s="165"/>
      <c r="P19" s="172">
        <v>0.00735</v>
      </c>
      <c r="Q19" s="173"/>
      <c r="R19" s="173">
        <v>0.00735</v>
      </c>
      <c r="S19" s="171">
        <f>ROUND(F19*(P19),3)</f>
        <v>1.009</v>
      </c>
      <c r="T19" s="166"/>
      <c r="U19" s="166"/>
      <c r="V19" s="172"/>
      <c r="Z19">
        <v>0</v>
      </c>
    </row>
    <row r="20" spans="1:22" ht="12" customHeight="1">
      <c r="A20" s="159"/>
      <c r="B20" s="159"/>
      <c r="C20" s="169"/>
      <c r="D20" s="169" t="s">
        <v>417</v>
      </c>
      <c r="E20" s="159"/>
      <c r="F20" s="160"/>
      <c r="G20" s="161"/>
      <c r="H20" s="161"/>
      <c r="I20" s="161"/>
      <c r="J20" s="159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2" ht="15">
      <c r="A21" s="159"/>
      <c r="B21" s="159"/>
      <c r="C21" s="159"/>
      <c r="D21" s="170" t="s">
        <v>112</v>
      </c>
      <c r="E21" s="159"/>
      <c r="F21" s="160">
        <v>120.946</v>
      </c>
      <c r="G21" s="161"/>
      <c r="H21" s="161"/>
      <c r="I21" s="161"/>
      <c r="J21" s="159"/>
      <c r="K21" s="1"/>
      <c r="L21" s="1"/>
      <c r="M21" s="1"/>
      <c r="N21" s="1"/>
      <c r="O21" s="1"/>
      <c r="P21" s="1"/>
      <c r="Q21" s="1"/>
      <c r="R21" s="1"/>
      <c r="S21" s="1"/>
      <c r="V21" s="1"/>
    </row>
    <row r="22" spans="1:22" ht="12" customHeight="1">
      <c r="A22" s="159"/>
      <c r="B22" s="159"/>
      <c r="C22" s="169"/>
      <c r="D22" s="169" t="s">
        <v>107</v>
      </c>
      <c r="E22" s="159"/>
      <c r="F22" s="160"/>
      <c r="G22" s="161"/>
      <c r="H22" s="161"/>
      <c r="I22" s="161"/>
      <c r="J22" s="159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2" ht="15">
      <c r="A23" s="159"/>
      <c r="B23" s="159"/>
      <c r="C23" s="159"/>
      <c r="D23" s="170" t="s">
        <v>113</v>
      </c>
      <c r="E23" s="159"/>
      <c r="F23" s="160">
        <v>16.356</v>
      </c>
      <c r="G23" s="161"/>
      <c r="H23" s="161"/>
      <c r="I23" s="161"/>
      <c r="J23" s="159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ht="24.75" customHeight="1">
      <c r="A24" s="167">
        <v>3</v>
      </c>
      <c r="B24" s="162" t="s">
        <v>101</v>
      </c>
      <c r="C24" s="168" t="s">
        <v>114</v>
      </c>
      <c r="D24" s="162" t="s">
        <v>115</v>
      </c>
      <c r="E24" s="162" t="s">
        <v>116</v>
      </c>
      <c r="F24" s="163">
        <v>137.302</v>
      </c>
      <c r="G24" s="164">
        <v>0</v>
      </c>
      <c r="H24" s="164">
        <v>0</v>
      </c>
      <c r="I24" s="164">
        <f>ROUND(F24*(G24+H24),2)</f>
        <v>0</v>
      </c>
      <c r="J24" s="162">
        <f>ROUND(F24*(N24),2)</f>
        <v>0</v>
      </c>
      <c r="K24" s="165">
        <f>ROUND(F24*(O24),2)</f>
        <v>0</v>
      </c>
      <c r="L24" s="165">
        <f>ROUND(F24*(G24),2)</f>
        <v>0</v>
      </c>
      <c r="M24" s="165">
        <f>ROUND(F24*(H24),2)</f>
        <v>0</v>
      </c>
      <c r="N24" s="165">
        <v>0</v>
      </c>
      <c r="O24" s="165"/>
      <c r="P24" s="172">
        <v>0.016</v>
      </c>
      <c r="Q24" s="173"/>
      <c r="R24" s="173">
        <v>0.016</v>
      </c>
      <c r="S24" s="171">
        <f>ROUND(F24*(P24),3)</f>
        <v>2.197</v>
      </c>
      <c r="T24" s="166"/>
      <c r="U24" s="166"/>
      <c r="V24" s="172"/>
      <c r="Z24">
        <v>0</v>
      </c>
    </row>
    <row r="25" spans="1:22" ht="12" customHeight="1">
      <c r="A25" s="159"/>
      <c r="B25" s="159"/>
      <c r="C25" s="169"/>
      <c r="D25" s="169" t="s">
        <v>418</v>
      </c>
      <c r="E25" s="159"/>
      <c r="F25" s="160"/>
      <c r="G25" s="161"/>
      <c r="H25" s="161"/>
      <c r="I25" s="161"/>
      <c r="J25" s="159"/>
      <c r="K25" s="1"/>
      <c r="L25" s="1"/>
      <c r="M25" s="1"/>
      <c r="N25" s="1"/>
      <c r="O25" s="1"/>
      <c r="P25" s="1"/>
      <c r="Q25" s="1"/>
      <c r="R25" s="1"/>
      <c r="S25" s="1"/>
      <c r="V25" s="1"/>
    </row>
    <row r="26" spans="1:22" ht="15">
      <c r="A26" s="159"/>
      <c r="B26" s="159"/>
      <c r="C26" s="159"/>
      <c r="D26" s="170" t="s">
        <v>118</v>
      </c>
      <c r="E26" s="159"/>
      <c r="F26" s="160">
        <v>137.302</v>
      </c>
      <c r="G26" s="161"/>
      <c r="H26" s="161"/>
      <c r="I26" s="161"/>
      <c r="J26" s="159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ht="24.75" customHeight="1">
      <c r="A27" s="167">
        <v>4</v>
      </c>
      <c r="B27" s="162" t="s">
        <v>101</v>
      </c>
      <c r="C27" s="168" t="s">
        <v>119</v>
      </c>
      <c r="D27" s="162" t="s">
        <v>120</v>
      </c>
      <c r="E27" s="162" t="s">
        <v>116</v>
      </c>
      <c r="F27" s="163">
        <v>11.379999999999995</v>
      </c>
      <c r="G27" s="164">
        <v>0</v>
      </c>
      <c r="H27" s="164">
        <v>0</v>
      </c>
      <c r="I27" s="164">
        <f>ROUND(F27*(G27+H27),2)</f>
        <v>0</v>
      </c>
      <c r="J27" s="162">
        <f>ROUND(F27*(N27),2)</f>
        <v>0</v>
      </c>
      <c r="K27" s="165">
        <f>ROUND(F27*(O27),2)</f>
        <v>0</v>
      </c>
      <c r="L27" s="165">
        <f>ROUND(F27*(G27),2)</f>
        <v>0</v>
      </c>
      <c r="M27" s="165">
        <f>ROUND(F27*(H27),2)</f>
        <v>0</v>
      </c>
      <c r="N27" s="165">
        <v>0</v>
      </c>
      <c r="O27" s="165"/>
      <c r="P27" s="172">
        <v>0.006</v>
      </c>
      <c r="Q27" s="173"/>
      <c r="R27" s="173">
        <v>0.006</v>
      </c>
      <c r="S27" s="171">
        <f>ROUND(F27*(P27),3)</f>
        <v>0.068</v>
      </c>
      <c r="T27" s="166"/>
      <c r="U27" s="166"/>
      <c r="V27" s="172"/>
      <c r="Z27">
        <v>0</v>
      </c>
    </row>
    <row r="28" spans="1:22" ht="12" customHeight="1">
      <c r="A28" s="159"/>
      <c r="B28" s="159"/>
      <c r="C28" s="169"/>
      <c r="D28" s="169" t="s">
        <v>419</v>
      </c>
      <c r="E28" s="159"/>
      <c r="F28" s="160"/>
      <c r="G28" s="161"/>
      <c r="H28" s="161"/>
      <c r="I28" s="161"/>
      <c r="J28" s="159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2" ht="15">
      <c r="A29" s="159"/>
      <c r="B29" s="159"/>
      <c r="C29" s="159"/>
      <c r="D29" s="170" t="s">
        <v>118</v>
      </c>
      <c r="E29" s="159"/>
      <c r="F29" s="160">
        <v>137.302</v>
      </c>
      <c r="G29" s="161"/>
      <c r="H29" s="161"/>
      <c r="I29" s="161"/>
      <c r="J29" s="159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2" ht="12" customHeight="1">
      <c r="A30" s="159"/>
      <c r="B30" s="159"/>
      <c r="C30" s="169"/>
      <c r="D30" s="169" t="s">
        <v>122</v>
      </c>
      <c r="E30" s="159"/>
      <c r="F30" s="160"/>
      <c r="G30" s="161"/>
      <c r="H30" s="161"/>
      <c r="I30" s="161"/>
      <c r="J30" s="159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2" ht="15">
      <c r="A31" s="159"/>
      <c r="B31" s="159"/>
      <c r="C31" s="159"/>
      <c r="D31" s="175" t="s">
        <v>123</v>
      </c>
      <c r="E31" s="159"/>
      <c r="F31" s="160">
        <v>-125.922</v>
      </c>
      <c r="G31" s="161"/>
      <c r="H31" s="161"/>
      <c r="I31" s="161"/>
      <c r="J31" s="159"/>
      <c r="K31" s="1"/>
      <c r="L31" s="1"/>
      <c r="M31" s="1"/>
      <c r="N31" s="1"/>
      <c r="O31" s="1"/>
      <c r="P31" s="1"/>
      <c r="Q31" s="1" t="s">
        <v>420</v>
      </c>
      <c r="R31" s="1"/>
      <c r="S31" s="1"/>
      <c r="V31" s="1"/>
    </row>
    <row r="32" spans="1:26" ht="24.75" customHeight="1">
      <c r="A32" s="167">
        <v>5</v>
      </c>
      <c r="B32" s="162" t="s">
        <v>101</v>
      </c>
      <c r="C32" s="168" t="s">
        <v>124</v>
      </c>
      <c r="D32" s="162" t="s">
        <v>125</v>
      </c>
      <c r="E32" s="162" t="s">
        <v>104</v>
      </c>
      <c r="F32" s="163">
        <v>137.302</v>
      </c>
      <c r="G32" s="164">
        <v>0</v>
      </c>
      <c r="H32" s="164">
        <v>0</v>
      </c>
      <c r="I32" s="164">
        <f>ROUND(F32*(G32+H32),2)</f>
        <v>0</v>
      </c>
      <c r="J32" s="162">
        <f>ROUND(F32*(N32),2)</f>
        <v>0</v>
      </c>
      <c r="K32" s="165">
        <f>ROUND(F32*(O32),2)</f>
        <v>0</v>
      </c>
      <c r="L32" s="165">
        <f>ROUND(F32*(G32),2)</f>
        <v>0</v>
      </c>
      <c r="M32" s="165">
        <f>ROUND(F32*(H32),2)</f>
        <v>0</v>
      </c>
      <c r="N32" s="165">
        <v>0</v>
      </c>
      <c r="O32" s="165"/>
      <c r="P32" s="172">
        <v>0.00288</v>
      </c>
      <c r="Q32" s="173"/>
      <c r="R32" s="173">
        <v>0.00288</v>
      </c>
      <c r="S32" s="171">
        <f>ROUND(F32*(P32),3)</f>
        <v>0.395</v>
      </c>
      <c r="T32" s="166"/>
      <c r="U32" s="166"/>
      <c r="V32" s="172"/>
      <c r="Z32">
        <v>0</v>
      </c>
    </row>
    <row r="33" spans="1:22" ht="12" customHeight="1">
      <c r="A33" s="159"/>
      <c r="B33" s="159"/>
      <c r="C33" s="169"/>
      <c r="D33" s="169" t="s">
        <v>421</v>
      </c>
      <c r="E33" s="159"/>
      <c r="F33" s="160"/>
      <c r="G33" s="161"/>
      <c r="H33" s="161"/>
      <c r="I33" s="161"/>
      <c r="J33" s="159"/>
      <c r="K33" s="1"/>
      <c r="L33" s="1"/>
      <c r="M33" s="1"/>
      <c r="N33" s="1"/>
      <c r="O33" s="1"/>
      <c r="P33" s="1"/>
      <c r="Q33" s="1"/>
      <c r="R33" s="1"/>
      <c r="S33" s="1"/>
      <c r="V33" s="1"/>
    </row>
    <row r="34" spans="1:22" ht="15">
      <c r="A34" s="159"/>
      <c r="B34" s="159"/>
      <c r="C34" s="159"/>
      <c r="D34" s="170" t="s">
        <v>127</v>
      </c>
      <c r="E34" s="159"/>
      <c r="F34" s="160">
        <v>120.946</v>
      </c>
      <c r="G34" s="161"/>
      <c r="H34" s="161"/>
      <c r="I34" s="161"/>
      <c r="J34" s="159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2" ht="12" customHeight="1">
      <c r="A35" s="159"/>
      <c r="B35" s="159"/>
      <c r="C35" s="169"/>
      <c r="D35" s="169" t="s">
        <v>107</v>
      </c>
      <c r="E35" s="159"/>
      <c r="F35" s="160"/>
      <c r="G35" s="161"/>
      <c r="H35" s="161"/>
      <c r="I35" s="161"/>
      <c r="J35" s="159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2" ht="15">
      <c r="A36" s="159"/>
      <c r="B36" s="159"/>
      <c r="C36" s="159"/>
      <c r="D36" s="170" t="s">
        <v>128</v>
      </c>
      <c r="E36" s="159"/>
      <c r="F36" s="160">
        <v>16.356</v>
      </c>
      <c r="G36" s="161"/>
      <c r="H36" s="161"/>
      <c r="I36" s="161"/>
      <c r="J36" s="159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6" ht="24.75" customHeight="1">
      <c r="A37" s="167">
        <v>6</v>
      </c>
      <c r="B37" s="162" t="s">
        <v>101</v>
      </c>
      <c r="C37" s="168" t="s">
        <v>129</v>
      </c>
      <c r="D37" s="162" t="s">
        <v>130</v>
      </c>
      <c r="E37" s="162" t="s">
        <v>131</v>
      </c>
      <c r="F37" s="163">
        <v>1.0196875</v>
      </c>
      <c r="G37" s="164">
        <v>0</v>
      </c>
      <c r="H37" s="164">
        <v>0</v>
      </c>
      <c r="I37" s="164">
        <f>ROUND(F37*(G37+H37),2)</f>
        <v>0</v>
      </c>
      <c r="J37" s="162">
        <f>ROUND(F37*(N37),2)</f>
        <v>0</v>
      </c>
      <c r="K37" s="165">
        <f>ROUND(F37*(O37),2)</f>
        <v>0</v>
      </c>
      <c r="L37" s="165">
        <f>ROUND(F37*(G37),2)</f>
        <v>0</v>
      </c>
      <c r="M37" s="165">
        <f>ROUND(F37*(H37),2)</f>
        <v>0</v>
      </c>
      <c r="N37" s="165">
        <v>0</v>
      </c>
      <c r="O37" s="165"/>
      <c r="P37" s="172">
        <v>2.23957</v>
      </c>
      <c r="Q37" s="173"/>
      <c r="R37" s="173">
        <v>2.23957</v>
      </c>
      <c r="S37" s="171">
        <f>ROUND(F37*(P37),3)</f>
        <v>2.284</v>
      </c>
      <c r="T37" s="166"/>
      <c r="U37" s="166"/>
      <c r="V37" s="172"/>
      <c r="Z37">
        <v>0</v>
      </c>
    </row>
    <row r="38" spans="1:22" ht="12" customHeight="1">
      <c r="A38" s="159"/>
      <c r="B38" s="159"/>
      <c r="C38" s="169"/>
      <c r="D38" s="169" t="s">
        <v>417</v>
      </c>
      <c r="E38" s="159"/>
      <c r="F38" s="160"/>
      <c r="G38" s="161"/>
      <c r="H38" s="161"/>
      <c r="I38" s="161"/>
      <c r="J38" s="159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2" ht="15">
      <c r="A39" s="159"/>
      <c r="B39" s="159"/>
      <c r="C39" s="159"/>
      <c r="D39" s="170" t="s">
        <v>132</v>
      </c>
      <c r="E39" s="159"/>
      <c r="F39" s="160">
        <v>0.91</v>
      </c>
      <c r="G39" s="161"/>
      <c r="H39" s="161"/>
      <c r="I39" s="161"/>
      <c r="J39" s="159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2" ht="12" customHeight="1">
      <c r="A40" s="159"/>
      <c r="B40" s="159"/>
      <c r="C40" s="169"/>
      <c r="D40" s="169" t="s">
        <v>107</v>
      </c>
      <c r="E40" s="159"/>
      <c r="F40" s="160"/>
      <c r="G40" s="161"/>
      <c r="H40" s="161"/>
      <c r="I40" s="161"/>
      <c r="J40" s="159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2" ht="15">
      <c r="A41" s="159"/>
      <c r="B41" s="159"/>
      <c r="C41" s="159"/>
      <c r="D41" s="170" t="s">
        <v>133</v>
      </c>
      <c r="E41" s="159"/>
      <c r="F41" s="160">
        <v>0.1096875</v>
      </c>
      <c r="G41" s="161"/>
      <c r="H41" s="161"/>
      <c r="I41" s="161"/>
      <c r="J41" s="159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6" ht="24.75" customHeight="1">
      <c r="A42" s="167">
        <v>7</v>
      </c>
      <c r="B42" s="162" t="s">
        <v>101</v>
      </c>
      <c r="C42" s="168" t="s">
        <v>134</v>
      </c>
      <c r="D42" s="162" t="s">
        <v>135</v>
      </c>
      <c r="E42" s="162" t="s">
        <v>131</v>
      </c>
      <c r="F42" s="163">
        <v>1.02</v>
      </c>
      <c r="G42" s="164">
        <v>0</v>
      </c>
      <c r="H42" s="164">
        <v>0</v>
      </c>
      <c r="I42" s="164">
        <f>ROUND(F42*(G42+H42),2)</f>
        <v>0</v>
      </c>
      <c r="J42" s="162">
        <f>ROUND(F42*(N42),2)</f>
        <v>0</v>
      </c>
      <c r="K42" s="165">
        <f>ROUND(F42*(O42),2)</f>
        <v>0</v>
      </c>
      <c r="L42" s="165">
        <f>ROUND(F42*(G42),2)</f>
        <v>0</v>
      </c>
      <c r="M42" s="165">
        <f>ROUND(F42*(H42),2)</f>
        <v>0</v>
      </c>
      <c r="N42" s="165">
        <v>0</v>
      </c>
      <c r="O42" s="165"/>
      <c r="P42" s="173"/>
      <c r="Q42" s="173"/>
      <c r="R42" s="173"/>
      <c r="S42" s="171">
        <f>ROUND(F42*(P42),3)</f>
        <v>0</v>
      </c>
      <c r="T42" s="166"/>
      <c r="U42" s="166"/>
      <c r="V42" s="172"/>
      <c r="Z42">
        <v>0</v>
      </c>
    </row>
    <row r="43" spans="1:26" ht="34.5" customHeight="1">
      <c r="A43" s="167">
        <v>8</v>
      </c>
      <c r="B43" s="162" t="s">
        <v>101</v>
      </c>
      <c r="C43" s="168" t="s">
        <v>136</v>
      </c>
      <c r="D43" s="162" t="s">
        <v>137</v>
      </c>
      <c r="E43" s="162" t="s">
        <v>104</v>
      </c>
      <c r="F43" s="163">
        <v>6.45</v>
      </c>
      <c r="G43" s="164">
        <v>0</v>
      </c>
      <c r="H43" s="164">
        <v>0</v>
      </c>
      <c r="I43" s="164">
        <f>ROUND(F43*(G43+H43),2)</f>
        <v>0</v>
      </c>
      <c r="J43" s="162">
        <f>ROUND(F43*(N43),2)</f>
        <v>0</v>
      </c>
      <c r="K43" s="165">
        <f>ROUND(F43*(O43),2)</f>
        <v>0</v>
      </c>
      <c r="L43" s="165">
        <f>ROUND(F43*(G43),2)</f>
        <v>0</v>
      </c>
      <c r="M43" s="165">
        <f>ROUND(F43*(H43),2)</f>
        <v>0</v>
      </c>
      <c r="N43" s="165">
        <v>0</v>
      </c>
      <c r="O43" s="165"/>
      <c r="P43" s="172">
        <v>0.00158</v>
      </c>
      <c r="Q43" s="173"/>
      <c r="R43" s="173">
        <v>0.00158</v>
      </c>
      <c r="S43" s="171">
        <f>ROUND(F43*(P43),3)</f>
        <v>0.01</v>
      </c>
      <c r="T43" s="166"/>
      <c r="U43" s="166"/>
      <c r="V43" s="172"/>
      <c r="Z43">
        <v>0</v>
      </c>
    </row>
    <row r="44" spans="1:22" ht="12" customHeight="1">
      <c r="A44" s="159"/>
      <c r="B44" s="159"/>
      <c r="C44" s="169"/>
      <c r="D44" s="169" t="s">
        <v>417</v>
      </c>
      <c r="E44" s="159"/>
      <c r="F44" s="160"/>
      <c r="G44" s="161"/>
      <c r="H44" s="161"/>
      <c r="I44" s="161"/>
      <c r="J44" s="159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2" ht="15">
      <c r="A45" s="159"/>
      <c r="B45" s="159"/>
      <c r="C45" s="159"/>
      <c r="D45" s="170" t="s">
        <v>138</v>
      </c>
      <c r="E45" s="159"/>
      <c r="F45" s="160">
        <v>5.6</v>
      </c>
      <c r="G45" s="161"/>
      <c r="H45" s="161"/>
      <c r="I45" s="161"/>
      <c r="J45" s="159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2" ht="12" customHeight="1">
      <c r="A46" s="159"/>
      <c r="B46" s="159"/>
      <c r="C46" s="169"/>
      <c r="D46" s="169" t="s">
        <v>107</v>
      </c>
      <c r="E46" s="159"/>
      <c r="F46" s="160"/>
      <c r="G46" s="161"/>
      <c r="H46" s="161"/>
      <c r="I46" s="161"/>
      <c r="J46" s="159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2" ht="15">
      <c r="A47" s="159"/>
      <c r="B47" s="159"/>
      <c r="C47" s="159"/>
      <c r="D47" s="170" t="s">
        <v>139</v>
      </c>
      <c r="E47" s="159"/>
      <c r="F47" s="160">
        <v>0.85</v>
      </c>
      <c r="G47" s="161"/>
      <c r="H47" s="161"/>
      <c r="I47" s="161"/>
      <c r="J47" s="159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6" ht="24.75" customHeight="1">
      <c r="A48" s="167">
        <v>9</v>
      </c>
      <c r="B48" s="162" t="s">
        <v>140</v>
      </c>
      <c r="C48" s="168" t="s">
        <v>141</v>
      </c>
      <c r="D48" s="162" t="s">
        <v>142</v>
      </c>
      <c r="E48" s="162" t="s">
        <v>104</v>
      </c>
      <c r="F48" s="163">
        <v>137.302</v>
      </c>
      <c r="G48" s="164">
        <v>0</v>
      </c>
      <c r="H48" s="164">
        <v>0</v>
      </c>
      <c r="I48" s="164">
        <f>ROUND(F48*(G48+H48),2)</f>
        <v>0</v>
      </c>
      <c r="J48" s="162">
        <f>ROUND(F48*(N48),2)</f>
        <v>0</v>
      </c>
      <c r="K48" s="165">
        <f>ROUND(F48*(O48),2)</f>
        <v>0</v>
      </c>
      <c r="L48" s="165">
        <f>ROUND(F48*(G48),2)</f>
        <v>0</v>
      </c>
      <c r="M48" s="165">
        <f>ROUND(F48*(H48),2)</f>
        <v>0</v>
      </c>
      <c r="N48" s="165">
        <v>0</v>
      </c>
      <c r="O48" s="165"/>
      <c r="P48" s="173"/>
      <c r="Q48" s="173"/>
      <c r="R48" s="173"/>
      <c r="S48" s="171">
        <f>ROUND(F48*(P48),3)</f>
        <v>0</v>
      </c>
      <c r="T48" s="166"/>
      <c r="U48" s="166"/>
      <c r="V48" s="172"/>
      <c r="Z48">
        <v>0</v>
      </c>
    </row>
    <row r="49" spans="1:22" ht="12" customHeight="1">
      <c r="A49" s="159"/>
      <c r="B49" s="159"/>
      <c r="C49" s="169"/>
      <c r="D49" s="169" t="s">
        <v>417</v>
      </c>
      <c r="E49" s="159"/>
      <c r="F49" s="160"/>
      <c r="G49" s="161"/>
      <c r="H49" s="161"/>
      <c r="I49" s="161"/>
      <c r="J49" s="159"/>
      <c r="K49" s="1"/>
      <c r="L49" s="1"/>
      <c r="M49" s="1"/>
      <c r="N49" s="1"/>
      <c r="O49" s="1"/>
      <c r="P49" s="1"/>
      <c r="Q49" s="1"/>
      <c r="R49" s="1"/>
      <c r="S49" s="1"/>
      <c r="V49" s="1"/>
    </row>
    <row r="50" spans="1:22" ht="15">
      <c r="A50" s="159"/>
      <c r="B50" s="159"/>
      <c r="C50" s="159"/>
      <c r="D50" s="170" t="s">
        <v>112</v>
      </c>
      <c r="E50" s="159"/>
      <c r="F50" s="160">
        <v>120.946</v>
      </c>
      <c r="G50" s="161"/>
      <c r="H50" s="161"/>
      <c r="I50" s="161"/>
      <c r="J50" s="159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2" ht="12" customHeight="1">
      <c r="A51" s="159"/>
      <c r="B51" s="159"/>
      <c r="C51" s="169"/>
      <c r="D51" s="169" t="s">
        <v>107</v>
      </c>
      <c r="E51" s="159"/>
      <c r="F51" s="160"/>
      <c r="G51" s="161"/>
      <c r="H51" s="161"/>
      <c r="I51" s="161"/>
      <c r="J51" s="159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2" ht="15">
      <c r="A52" s="159"/>
      <c r="B52" s="159"/>
      <c r="C52" s="159"/>
      <c r="D52" s="170" t="s">
        <v>113</v>
      </c>
      <c r="E52" s="159"/>
      <c r="F52" s="160">
        <v>16.356</v>
      </c>
      <c r="G52" s="161"/>
      <c r="H52" s="161"/>
      <c r="I52" s="161"/>
      <c r="J52" s="159"/>
      <c r="K52" s="1"/>
      <c r="L52" s="1"/>
      <c r="M52" s="1"/>
      <c r="N52" s="1"/>
      <c r="O52" s="1"/>
      <c r="P52" s="1"/>
      <c r="Q52" s="1"/>
      <c r="R52" s="1"/>
      <c r="S52" s="1"/>
      <c r="V52" s="1"/>
    </row>
    <row r="53" spans="1:26" ht="15">
      <c r="A53" s="144"/>
      <c r="B53" s="144"/>
      <c r="C53" s="158">
        <v>6</v>
      </c>
      <c r="D53" s="158" t="s">
        <v>72</v>
      </c>
      <c r="E53" s="144"/>
      <c r="F53" s="157"/>
      <c r="G53" s="146">
        <f>ROUND((SUM(L18:L52))/1,2)</f>
        <v>0</v>
      </c>
      <c r="H53" s="146">
        <f>ROUND((SUM(M18:M52))/1,2)</f>
        <v>0</v>
      </c>
      <c r="I53" s="146">
        <f>ROUND((SUM(I18:I52))/1,2)</f>
        <v>0</v>
      </c>
      <c r="J53" s="144"/>
      <c r="K53" s="144"/>
      <c r="L53" s="144">
        <f>ROUND((SUM(L18:L52))/1,2)</f>
        <v>0</v>
      </c>
      <c r="M53" s="144">
        <f>ROUND((SUM(M18:M52))/1,2)</f>
        <v>0</v>
      </c>
      <c r="N53" s="144"/>
      <c r="O53" s="144"/>
      <c r="P53" s="174"/>
      <c r="Q53" s="144"/>
      <c r="R53" s="144"/>
      <c r="S53" s="174">
        <f>ROUND((SUM(S18:S52))/1,2)</f>
        <v>5.96</v>
      </c>
      <c r="T53" s="142"/>
      <c r="U53" s="142"/>
      <c r="V53" s="2">
        <f>ROUND((SUM(V18:V52))/1,2)</f>
        <v>0</v>
      </c>
      <c r="W53" s="142"/>
      <c r="X53" s="142"/>
      <c r="Y53" s="142"/>
      <c r="Z53" s="142"/>
    </row>
    <row r="54" spans="1:22" ht="15">
      <c r="A54" s="1"/>
      <c r="B54" s="1"/>
      <c r="C54" s="1"/>
      <c r="D54" s="1"/>
      <c r="E54" s="1"/>
      <c r="F54" s="153"/>
      <c r="G54" s="139"/>
      <c r="H54" s="139"/>
      <c r="I54" s="139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ht="15">
      <c r="A55" s="144"/>
      <c r="B55" s="144"/>
      <c r="C55" s="158">
        <v>9</v>
      </c>
      <c r="D55" s="158" t="s">
        <v>73</v>
      </c>
      <c r="E55" s="144"/>
      <c r="F55" s="157"/>
      <c r="G55" s="145"/>
      <c r="H55" s="145"/>
      <c r="I55" s="145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2"/>
      <c r="U55" s="142"/>
      <c r="V55" s="144"/>
      <c r="W55" s="142"/>
      <c r="X55" s="142"/>
      <c r="Y55" s="142"/>
      <c r="Z55" s="142"/>
    </row>
    <row r="56" spans="1:26" ht="24.75" customHeight="1">
      <c r="A56" s="167">
        <v>10</v>
      </c>
      <c r="B56" s="162" t="s">
        <v>143</v>
      </c>
      <c r="C56" s="168" t="s">
        <v>144</v>
      </c>
      <c r="D56" s="162" t="s">
        <v>145</v>
      </c>
      <c r="E56" s="162" t="s">
        <v>104</v>
      </c>
      <c r="F56" s="163">
        <v>21.92</v>
      </c>
      <c r="G56" s="164">
        <v>0</v>
      </c>
      <c r="H56" s="164">
        <v>0</v>
      </c>
      <c r="I56" s="164">
        <f>ROUND(F56*(G56+H56),2)</f>
        <v>0</v>
      </c>
      <c r="J56" s="162">
        <f>ROUND(F56*(N56),2)</f>
        <v>0</v>
      </c>
      <c r="K56" s="165">
        <f>ROUND(F56*(O56),2)</f>
        <v>0</v>
      </c>
      <c r="L56" s="165">
        <f>ROUND(F56*(G56),2)</f>
        <v>0</v>
      </c>
      <c r="M56" s="165">
        <f>ROUND(F56*(H56),2)</f>
        <v>0</v>
      </c>
      <c r="N56" s="165">
        <v>0</v>
      </c>
      <c r="O56" s="165"/>
      <c r="P56" s="172">
        <v>0.00153</v>
      </c>
      <c r="Q56" s="173"/>
      <c r="R56" s="173">
        <v>0.00153</v>
      </c>
      <c r="S56" s="171">
        <f>ROUND(F56*(P56),3)</f>
        <v>0.034</v>
      </c>
      <c r="T56" s="166"/>
      <c r="U56" s="166"/>
      <c r="V56" s="172"/>
      <c r="Z56">
        <v>0</v>
      </c>
    </row>
    <row r="57" spans="1:22" ht="12" customHeight="1">
      <c r="A57" s="159"/>
      <c r="B57" s="159"/>
      <c r="C57" s="169"/>
      <c r="D57" s="169" t="s">
        <v>422</v>
      </c>
      <c r="E57" s="159"/>
      <c r="F57" s="160"/>
      <c r="G57" s="161"/>
      <c r="H57" s="161"/>
      <c r="I57" s="161"/>
      <c r="J57" s="159"/>
      <c r="K57" s="1"/>
      <c r="L57" s="1"/>
      <c r="M57" s="1"/>
      <c r="N57" s="1"/>
      <c r="O57" s="1"/>
      <c r="P57" s="1"/>
      <c r="Q57" s="1"/>
      <c r="R57" s="1"/>
      <c r="S57" s="1"/>
      <c r="V57" s="1"/>
    </row>
    <row r="58" spans="1:22" ht="15">
      <c r="A58" s="159"/>
      <c r="B58" s="159"/>
      <c r="C58" s="159"/>
      <c r="D58" s="170" t="s">
        <v>400</v>
      </c>
      <c r="E58" s="159"/>
      <c r="F58" s="160">
        <v>21.92</v>
      </c>
      <c r="G58" s="161"/>
      <c r="H58" s="161"/>
      <c r="I58" s="161"/>
      <c r="J58" s="159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6" ht="24.75" customHeight="1">
      <c r="A59" s="167">
        <v>11</v>
      </c>
      <c r="B59" s="162" t="s">
        <v>148</v>
      </c>
      <c r="C59" s="168" t="s">
        <v>149</v>
      </c>
      <c r="D59" s="162" t="s">
        <v>150</v>
      </c>
      <c r="E59" s="162" t="s">
        <v>104</v>
      </c>
      <c r="F59" s="163">
        <v>4.08</v>
      </c>
      <c r="G59" s="164">
        <v>0</v>
      </c>
      <c r="H59" s="164">
        <v>0</v>
      </c>
      <c r="I59" s="164">
        <f>ROUND(F59*(G59+H59),2)</f>
        <v>0</v>
      </c>
      <c r="J59" s="162">
        <f>ROUND(F59*(N59),2)</f>
        <v>0</v>
      </c>
      <c r="K59" s="165">
        <f>ROUND(F59*(O59),2)</f>
        <v>0</v>
      </c>
      <c r="L59" s="165">
        <f>ROUND(F59*(G59),2)</f>
        <v>0</v>
      </c>
      <c r="M59" s="165">
        <f>ROUND(F59*(H59),2)</f>
        <v>0</v>
      </c>
      <c r="N59" s="165">
        <v>0</v>
      </c>
      <c r="O59" s="165"/>
      <c r="P59" s="173"/>
      <c r="Q59" s="173"/>
      <c r="R59" s="173"/>
      <c r="S59" s="171">
        <f>ROUND(F59*(P59),3)</f>
        <v>0</v>
      </c>
      <c r="T59" s="166"/>
      <c r="U59" s="166"/>
      <c r="V59" s="172">
        <f>ROUND(F59*(X59),3)</f>
        <v>0.8</v>
      </c>
      <c r="X59">
        <v>0.196</v>
      </c>
      <c r="Z59">
        <v>0</v>
      </c>
    </row>
    <row r="60" spans="1:22" ht="12" customHeight="1">
      <c r="A60" s="159"/>
      <c r="B60" s="159"/>
      <c r="C60" s="169"/>
      <c r="D60" s="169" t="s">
        <v>423</v>
      </c>
      <c r="E60" s="159"/>
      <c r="F60" s="160"/>
      <c r="G60" s="161"/>
      <c r="H60" s="161"/>
      <c r="I60" s="161"/>
      <c r="J60" s="159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2" ht="15">
      <c r="A61" s="159"/>
      <c r="B61" s="159"/>
      <c r="C61" s="159"/>
      <c r="D61" s="170" t="s">
        <v>152</v>
      </c>
      <c r="E61" s="159"/>
      <c r="F61" s="160">
        <v>3.57</v>
      </c>
      <c r="G61" s="161"/>
      <c r="H61" s="161"/>
      <c r="I61" s="161"/>
      <c r="J61" s="159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2" ht="12" customHeight="1">
      <c r="A62" s="159"/>
      <c r="B62" s="159"/>
      <c r="C62" s="169"/>
      <c r="D62" s="169" t="s">
        <v>107</v>
      </c>
      <c r="E62" s="159"/>
      <c r="F62" s="160"/>
      <c r="G62" s="161"/>
      <c r="H62" s="161"/>
      <c r="I62" s="161"/>
      <c r="J62" s="159"/>
      <c r="K62" s="1"/>
      <c r="L62" s="1"/>
      <c r="M62" s="1"/>
      <c r="N62" s="1"/>
      <c r="O62" s="1"/>
      <c r="P62" s="1"/>
      <c r="Q62" s="1"/>
      <c r="R62" s="1"/>
      <c r="S62" s="1"/>
      <c r="V62" s="1"/>
    </row>
    <row r="63" spans="1:22" ht="15">
      <c r="A63" s="159"/>
      <c r="B63" s="159"/>
      <c r="C63" s="159"/>
      <c r="D63" s="170" t="s">
        <v>153</v>
      </c>
      <c r="E63" s="159"/>
      <c r="F63" s="160">
        <v>0.51</v>
      </c>
      <c r="G63" s="161"/>
      <c r="H63" s="161"/>
      <c r="I63" s="161"/>
      <c r="J63" s="159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6" ht="24.75" customHeight="1">
      <c r="A64" s="167">
        <v>12</v>
      </c>
      <c r="B64" s="162" t="s">
        <v>148</v>
      </c>
      <c r="C64" s="168" t="s">
        <v>154</v>
      </c>
      <c r="D64" s="162" t="s">
        <v>155</v>
      </c>
      <c r="E64" s="162" t="s">
        <v>104</v>
      </c>
      <c r="F64" s="163">
        <v>16.25</v>
      </c>
      <c r="G64" s="164">
        <v>0</v>
      </c>
      <c r="H64" s="164">
        <v>0</v>
      </c>
      <c r="I64" s="164">
        <f>ROUND(F64*(G64+H64),2)</f>
        <v>0</v>
      </c>
      <c r="J64" s="162">
        <f>ROUND(F64*(N64),2)</f>
        <v>0</v>
      </c>
      <c r="K64" s="165">
        <f>ROUND(F64*(O64),2)</f>
        <v>0</v>
      </c>
      <c r="L64" s="165">
        <f>ROUND(F64*(G64),2)</f>
        <v>0</v>
      </c>
      <c r="M64" s="165">
        <f>ROUND(F64*(H64),2)</f>
        <v>0</v>
      </c>
      <c r="N64" s="165">
        <v>0</v>
      </c>
      <c r="O64" s="165"/>
      <c r="P64" s="173"/>
      <c r="Q64" s="173"/>
      <c r="R64" s="173"/>
      <c r="S64" s="171">
        <f>ROUND(F64*(P64),3)</f>
        <v>0</v>
      </c>
      <c r="T64" s="166"/>
      <c r="U64" s="166"/>
      <c r="V64" s="172">
        <f>ROUND(F64*(X64),3)</f>
        <v>0.325</v>
      </c>
      <c r="X64">
        <v>0.02</v>
      </c>
      <c r="Z64">
        <v>0</v>
      </c>
    </row>
    <row r="65" spans="1:22" ht="12" customHeight="1">
      <c r="A65" s="159"/>
      <c r="B65" s="159"/>
      <c r="C65" s="169"/>
      <c r="D65" s="169" t="s">
        <v>417</v>
      </c>
      <c r="E65" s="159"/>
      <c r="F65" s="160"/>
      <c r="G65" s="161"/>
      <c r="H65" s="161"/>
      <c r="I65" s="161"/>
      <c r="J65" s="159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2" ht="15">
      <c r="A66" s="159"/>
      <c r="B66" s="159"/>
      <c r="C66" s="159"/>
      <c r="D66" s="170" t="s">
        <v>156</v>
      </c>
      <c r="E66" s="159"/>
      <c r="F66" s="160">
        <v>13.44</v>
      </c>
      <c r="G66" s="161"/>
      <c r="H66" s="161"/>
      <c r="I66" s="161"/>
      <c r="J66" s="159"/>
      <c r="K66" s="1"/>
      <c r="L66" s="1"/>
      <c r="M66" s="1"/>
      <c r="N66" s="1"/>
      <c r="O66" s="1"/>
      <c r="P66" s="1"/>
      <c r="Q66" s="1"/>
      <c r="R66" s="1"/>
      <c r="S66" s="1"/>
      <c r="V66" s="1"/>
    </row>
    <row r="67" spans="1:22" ht="12" customHeight="1">
      <c r="A67" s="159"/>
      <c r="B67" s="159"/>
      <c r="C67" s="169"/>
      <c r="D67" s="169" t="s">
        <v>107</v>
      </c>
      <c r="E67" s="159"/>
      <c r="F67" s="160"/>
      <c r="G67" s="161"/>
      <c r="H67" s="161"/>
      <c r="I67" s="161"/>
      <c r="J67" s="159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2" ht="15">
      <c r="A68" s="159"/>
      <c r="B68" s="159"/>
      <c r="C68" s="159"/>
      <c r="D68" s="170" t="s">
        <v>157</v>
      </c>
      <c r="E68" s="159"/>
      <c r="F68" s="160">
        <v>2.81</v>
      </c>
      <c r="G68" s="161"/>
      <c r="H68" s="161"/>
      <c r="I68" s="161"/>
      <c r="J68" s="159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6" ht="24.75" customHeight="1">
      <c r="A69" s="167">
        <v>13</v>
      </c>
      <c r="B69" s="162" t="s">
        <v>148</v>
      </c>
      <c r="C69" s="168" t="s">
        <v>158</v>
      </c>
      <c r="D69" s="162" t="s">
        <v>159</v>
      </c>
      <c r="E69" s="162" t="s">
        <v>104</v>
      </c>
      <c r="F69" s="163">
        <v>125.922</v>
      </c>
      <c r="G69" s="164">
        <v>0</v>
      </c>
      <c r="H69" s="164">
        <v>0</v>
      </c>
      <c r="I69" s="164">
        <f>ROUND(F69*(G69+H69),2)</f>
        <v>0</v>
      </c>
      <c r="J69" s="162">
        <f>ROUND(F69*(N69),2)</f>
        <v>0</v>
      </c>
      <c r="K69" s="165">
        <f>ROUND(F69*(O69),2)</f>
        <v>0</v>
      </c>
      <c r="L69" s="165">
        <f>ROUND(F69*(G69),2)</f>
        <v>0</v>
      </c>
      <c r="M69" s="165">
        <f>ROUND(F69*(H69),2)</f>
        <v>0</v>
      </c>
      <c r="N69" s="165">
        <v>0</v>
      </c>
      <c r="O69" s="165"/>
      <c r="P69" s="173"/>
      <c r="Q69" s="173"/>
      <c r="R69" s="173"/>
      <c r="S69" s="171">
        <f>ROUND(F69*(P69),3)</f>
        <v>0</v>
      </c>
      <c r="T69" s="166"/>
      <c r="U69" s="166"/>
      <c r="V69" s="172">
        <f>ROUND(F69*(X69),3)</f>
        <v>8.563</v>
      </c>
      <c r="X69">
        <v>0.068</v>
      </c>
      <c r="Z69">
        <v>0</v>
      </c>
    </row>
    <row r="70" spans="1:22" ht="12" customHeight="1">
      <c r="A70" s="159"/>
      <c r="B70" s="159"/>
      <c r="C70" s="169"/>
      <c r="D70" s="169" t="s">
        <v>417</v>
      </c>
      <c r="E70" s="159"/>
      <c r="F70" s="160"/>
      <c r="G70" s="161"/>
      <c r="H70" s="161"/>
      <c r="I70" s="161"/>
      <c r="J70" s="159"/>
      <c r="K70" s="1"/>
      <c r="L70" s="1"/>
      <c r="M70" s="1"/>
      <c r="N70" s="1"/>
      <c r="O70" s="1"/>
      <c r="P70" s="1"/>
      <c r="Q70" s="1"/>
      <c r="R70" s="1"/>
      <c r="S70" s="1"/>
      <c r="V70" s="1"/>
    </row>
    <row r="71" spans="1:22" ht="15">
      <c r="A71" s="159"/>
      <c r="B71" s="159"/>
      <c r="C71" s="159"/>
      <c r="D71" s="170" t="s">
        <v>160</v>
      </c>
      <c r="E71" s="159"/>
      <c r="F71" s="160">
        <v>111.006</v>
      </c>
      <c r="G71" s="161"/>
      <c r="H71" s="161"/>
      <c r="I71" s="161"/>
      <c r="J71" s="159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2" ht="12" customHeight="1">
      <c r="A72" s="159"/>
      <c r="B72" s="159"/>
      <c r="C72" s="169"/>
      <c r="D72" s="169" t="s">
        <v>107</v>
      </c>
      <c r="E72" s="159"/>
      <c r="F72" s="160"/>
      <c r="G72" s="161"/>
      <c r="H72" s="161"/>
      <c r="I72" s="161"/>
      <c r="J72" s="159"/>
      <c r="K72" s="1"/>
      <c r="L72" s="1"/>
      <c r="M72" s="1"/>
      <c r="N72" s="1"/>
      <c r="O72" s="1"/>
      <c r="P72" s="1"/>
      <c r="Q72" s="1"/>
      <c r="R72" s="1"/>
      <c r="S72" s="1"/>
      <c r="V72" s="1"/>
    </row>
    <row r="73" spans="1:22" ht="15">
      <c r="A73" s="159"/>
      <c r="B73" s="159"/>
      <c r="C73" s="159"/>
      <c r="D73" s="170" t="s">
        <v>161</v>
      </c>
      <c r="E73" s="159"/>
      <c r="F73" s="160">
        <v>14.916</v>
      </c>
      <c r="G73" s="161"/>
      <c r="H73" s="161"/>
      <c r="I73" s="161"/>
      <c r="J73" s="159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6" ht="24.75" customHeight="1">
      <c r="A74" s="167">
        <v>14</v>
      </c>
      <c r="B74" s="162" t="s">
        <v>148</v>
      </c>
      <c r="C74" s="168" t="s">
        <v>162</v>
      </c>
      <c r="D74" s="162" t="s">
        <v>163</v>
      </c>
      <c r="E74" s="162" t="s">
        <v>164</v>
      </c>
      <c r="F74" s="163">
        <v>10.704489</v>
      </c>
      <c r="G74" s="164">
        <v>0</v>
      </c>
      <c r="H74" s="164">
        <v>0</v>
      </c>
      <c r="I74" s="164">
        <f>ROUND(F74*(G74+H74),2)</f>
        <v>0</v>
      </c>
      <c r="J74" s="162">
        <f>ROUND(F74*(N74),2)</f>
        <v>0</v>
      </c>
      <c r="K74" s="165">
        <f>ROUND(F74*(O74),2)</f>
        <v>0</v>
      </c>
      <c r="L74" s="165">
        <f>ROUND(F74*(G74),2)</f>
        <v>0</v>
      </c>
      <c r="M74" s="165">
        <f>ROUND(F74*(H74),2)</f>
        <v>0</v>
      </c>
      <c r="N74" s="165">
        <v>0</v>
      </c>
      <c r="O74" s="165"/>
      <c r="P74" s="173"/>
      <c r="Q74" s="173"/>
      <c r="R74" s="173"/>
      <c r="S74" s="171">
        <f>ROUND(F74*(P74),3)</f>
        <v>0</v>
      </c>
      <c r="T74" s="166"/>
      <c r="U74" s="166"/>
      <c r="V74" s="172"/>
      <c r="Z74">
        <v>0</v>
      </c>
    </row>
    <row r="75" spans="1:26" ht="24.75" customHeight="1">
      <c r="A75" s="167">
        <v>15</v>
      </c>
      <c r="B75" s="162" t="s">
        <v>148</v>
      </c>
      <c r="C75" s="168" t="s">
        <v>165</v>
      </c>
      <c r="D75" s="162" t="s">
        <v>166</v>
      </c>
      <c r="E75" s="162" t="s">
        <v>164</v>
      </c>
      <c r="F75" s="163">
        <v>21.408</v>
      </c>
      <c r="G75" s="164">
        <v>0</v>
      </c>
      <c r="H75" s="164">
        <v>0</v>
      </c>
      <c r="I75" s="164">
        <f>ROUND(F75*(G75+H75),2)</f>
        <v>0</v>
      </c>
      <c r="J75" s="162">
        <f>ROUND(F75*(N75),2)</f>
        <v>0</v>
      </c>
      <c r="K75" s="165">
        <f>ROUND(F75*(O75),2)</f>
        <v>0</v>
      </c>
      <c r="L75" s="165">
        <f>ROUND(F75*(G75),2)</f>
        <v>0</v>
      </c>
      <c r="M75" s="165">
        <f>ROUND(F75*(H75),2)</f>
        <v>0</v>
      </c>
      <c r="N75" s="165">
        <v>0</v>
      </c>
      <c r="O75" s="165"/>
      <c r="P75" s="173"/>
      <c r="Q75" s="173"/>
      <c r="R75" s="173"/>
      <c r="S75" s="171">
        <f>ROUND(F75*(P75),3)</f>
        <v>0</v>
      </c>
      <c r="T75" s="166"/>
      <c r="U75" s="166"/>
      <c r="V75" s="172"/>
      <c r="Z75">
        <v>0</v>
      </c>
    </row>
    <row r="76" spans="1:22" ht="15">
      <c r="A76" s="159"/>
      <c r="B76" s="159"/>
      <c r="C76" s="169"/>
      <c r="D76" s="176" t="s">
        <v>424</v>
      </c>
      <c r="E76" s="159"/>
      <c r="F76" s="160">
        <v>21.408</v>
      </c>
      <c r="G76" s="161"/>
      <c r="H76" s="161"/>
      <c r="I76" s="161"/>
      <c r="J76" s="159"/>
      <c r="K76" s="1"/>
      <c r="L76" s="1"/>
      <c r="M76" s="1"/>
      <c r="N76" s="1"/>
      <c r="O76" s="1"/>
      <c r="P76" s="1"/>
      <c r="Q76" s="1"/>
      <c r="R76" s="1"/>
      <c r="S76" s="1"/>
      <c r="V76" s="1"/>
    </row>
    <row r="77" spans="1:26" ht="24.75" customHeight="1">
      <c r="A77" s="167">
        <v>16</v>
      </c>
      <c r="B77" s="162" t="s">
        <v>148</v>
      </c>
      <c r="C77" s="168" t="s">
        <v>168</v>
      </c>
      <c r="D77" s="162" t="s">
        <v>169</v>
      </c>
      <c r="E77" s="162" t="s">
        <v>164</v>
      </c>
      <c r="F77" s="163">
        <v>10.704</v>
      </c>
      <c r="G77" s="164">
        <v>0</v>
      </c>
      <c r="H77" s="164">
        <v>0</v>
      </c>
      <c r="I77" s="164">
        <f>ROUND(F77*(G77+H77),2)</f>
        <v>0</v>
      </c>
      <c r="J77" s="162">
        <f>ROUND(F77*(N77),2)</f>
        <v>0</v>
      </c>
      <c r="K77" s="165">
        <f>ROUND(F77*(O77),2)</f>
        <v>0</v>
      </c>
      <c r="L77" s="165">
        <f>ROUND(F77*(G77),2)</f>
        <v>0</v>
      </c>
      <c r="M77" s="165">
        <f>ROUND(F77*(H77),2)</f>
        <v>0</v>
      </c>
      <c r="N77" s="165">
        <v>0</v>
      </c>
      <c r="O77" s="165"/>
      <c r="P77" s="173"/>
      <c r="Q77" s="173"/>
      <c r="R77" s="173"/>
      <c r="S77" s="171">
        <f>ROUND(F77*(P77),3)</f>
        <v>0</v>
      </c>
      <c r="T77" s="166"/>
      <c r="U77" s="166"/>
      <c r="V77" s="172"/>
      <c r="Z77">
        <v>0</v>
      </c>
    </row>
    <row r="78" spans="1:26" ht="24.75" customHeight="1">
      <c r="A78" s="167">
        <v>17</v>
      </c>
      <c r="B78" s="162" t="s">
        <v>148</v>
      </c>
      <c r="C78" s="168" t="s">
        <v>170</v>
      </c>
      <c r="D78" s="162" t="s">
        <v>171</v>
      </c>
      <c r="E78" s="162" t="s">
        <v>164</v>
      </c>
      <c r="F78" s="163">
        <v>107.04</v>
      </c>
      <c r="G78" s="164">
        <v>0</v>
      </c>
      <c r="H78" s="164">
        <v>0</v>
      </c>
      <c r="I78" s="164">
        <f>ROUND(F78*(G78+H78),2)</f>
        <v>0</v>
      </c>
      <c r="J78" s="162">
        <f>ROUND(F78*(N78),2)</f>
        <v>0</v>
      </c>
      <c r="K78" s="165">
        <f>ROUND(F78*(O78),2)</f>
        <v>0</v>
      </c>
      <c r="L78" s="165">
        <f>ROUND(F78*(G78),2)</f>
        <v>0</v>
      </c>
      <c r="M78" s="165">
        <f>ROUND(F78*(H78),2)</f>
        <v>0</v>
      </c>
      <c r="N78" s="165">
        <v>0</v>
      </c>
      <c r="O78" s="165"/>
      <c r="P78" s="173"/>
      <c r="Q78" s="173"/>
      <c r="R78" s="173"/>
      <c r="S78" s="171">
        <f>ROUND(F78*(P78),3)</f>
        <v>0</v>
      </c>
      <c r="T78" s="166"/>
      <c r="U78" s="166"/>
      <c r="V78" s="172"/>
      <c r="Z78">
        <v>0</v>
      </c>
    </row>
    <row r="79" spans="1:26" ht="24.75" customHeight="1">
      <c r="A79" s="167">
        <v>18</v>
      </c>
      <c r="B79" s="162" t="s">
        <v>148</v>
      </c>
      <c r="C79" s="168" t="s">
        <v>172</v>
      </c>
      <c r="D79" s="162" t="s">
        <v>173</v>
      </c>
      <c r="E79" s="162" t="s">
        <v>164</v>
      </c>
      <c r="F79" s="163">
        <v>10.704</v>
      </c>
      <c r="G79" s="164">
        <v>0</v>
      </c>
      <c r="H79" s="164">
        <v>0</v>
      </c>
      <c r="I79" s="164">
        <f>ROUND(F79*(G79+H79),2)</f>
        <v>0</v>
      </c>
      <c r="J79" s="162">
        <f>ROUND(F79*(N79),2)</f>
        <v>0</v>
      </c>
      <c r="K79" s="165">
        <f>ROUND(F79*(O79),2)</f>
        <v>0</v>
      </c>
      <c r="L79" s="165">
        <f>ROUND(F79*(G79),2)</f>
        <v>0</v>
      </c>
      <c r="M79" s="165">
        <f>ROUND(F79*(H79),2)</f>
        <v>0</v>
      </c>
      <c r="N79" s="165">
        <v>0</v>
      </c>
      <c r="O79" s="165"/>
      <c r="P79" s="173"/>
      <c r="Q79" s="173"/>
      <c r="R79" s="173"/>
      <c r="S79" s="171">
        <f>ROUND(F79*(P79),3)</f>
        <v>0</v>
      </c>
      <c r="T79" s="166"/>
      <c r="U79" s="166"/>
      <c r="V79" s="172"/>
      <c r="Z79">
        <v>0</v>
      </c>
    </row>
    <row r="80" spans="1:26" ht="24.75" customHeight="1">
      <c r="A80" s="167">
        <v>19</v>
      </c>
      <c r="B80" s="162" t="s">
        <v>148</v>
      </c>
      <c r="C80" s="168" t="s">
        <v>174</v>
      </c>
      <c r="D80" s="162" t="s">
        <v>175</v>
      </c>
      <c r="E80" s="162" t="s">
        <v>164</v>
      </c>
      <c r="F80" s="163">
        <v>85.632</v>
      </c>
      <c r="G80" s="164">
        <v>0</v>
      </c>
      <c r="H80" s="164">
        <v>0</v>
      </c>
      <c r="I80" s="164">
        <f>ROUND(F80*(G80+H80),2)</f>
        <v>0</v>
      </c>
      <c r="J80" s="162">
        <f>ROUND(F80*(N80),2)</f>
        <v>0</v>
      </c>
      <c r="K80" s="165">
        <f>ROUND(F80*(O80),2)</f>
        <v>0</v>
      </c>
      <c r="L80" s="165">
        <f>ROUND(F80*(G80),2)</f>
        <v>0</v>
      </c>
      <c r="M80" s="165">
        <f>ROUND(F80*(H80),2)</f>
        <v>0</v>
      </c>
      <c r="N80" s="165">
        <v>0</v>
      </c>
      <c r="O80" s="165"/>
      <c r="P80" s="173"/>
      <c r="Q80" s="173"/>
      <c r="R80" s="173"/>
      <c r="S80" s="171">
        <f>ROUND(F80*(P80),3)</f>
        <v>0</v>
      </c>
      <c r="T80" s="166"/>
      <c r="U80" s="166"/>
      <c r="V80" s="172"/>
      <c r="Z80">
        <v>0</v>
      </c>
    </row>
    <row r="81" spans="1:22" ht="15">
      <c r="A81" s="159"/>
      <c r="B81" s="159"/>
      <c r="C81" s="169"/>
      <c r="D81" s="176" t="s">
        <v>176</v>
      </c>
      <c r="E81" s="159"/>
      <c r="F81" s="160">
        <v>85.632</v>
      </c>
      <c r="G81" s="161"/>
      <c r="H81" s="161"/>
      <c r="I81" s="161"/>
      <c r="J81" s="159"/>
      <c r="K81" s="1"/>
      <c r="L81" s="1"/>
      <c r="M81" s="1"/>
      <c r="N81" s="1"/>
      <c r="O81" s="1"/>
      <c r="P81" s="1"/>
      <c r="Q81" s="1"/>
      <c r="R81" s="1"/>
      <c r="S81" s="1"/>
      <c r="V81" s="1"/>
    </row>
    <row r="82" spans="1:26" ht="34.5" customHeight="1">
      <c r="A82" s="167">
        <v>20</v>
      </c>
      <c r="B82" s="162" t="s">
        <v>148</v>
      </c>
      <c r="C82" s="168" t="s">
        <v>177</v>
      </c>
      <c r="D82" s="162" t="s">
        <v>178</v>
      </c>
      <c r="E82" s="162" t="s">
        <v>164</v>
      </c>
      <c r="F82" s="163">
        <v>10.704</v>
      </c>
      <c r="G82" s="164">
        <v>0</v>
      </c>
      <c r="H82" s="164">
        <v>0</v>
      </c>
      <c r="I82" s="164">
        <f>ROUND(F82*(G82+H82),2)</f>
        <v>0</v>
      </c>
      <c r="J82" s="162">
        <f>ROUND(F82*(N82),2)</f>
        <v>0</v>
      </c>
      <c r="K82" s="165">
        <f>ROUND(F82*(O82),2)</f>
        <v>0</v>
      </c>
      <c r="L82" s="165">
        <f>ROUND(F82*(G82),2)</f>
        <v>0</v>
      </c>
      <c r="M82" s="165">
        <f>ROUND(F82*(H82),2)</f>
        <v>0</v>
      </c>
      <c r="N82" s="165">
        <v>0</v>
      </c>
      <c r="O82" s="165"/>
      <c r="P82" s="173"/>
      <c r="Q82" s="173"/>
      <c r="R82" s="173"/>
      <c r="S82" s="171">
        <f>ROUND(F82*(P82),3)</f>
        <v>0</v>
      </c>
      <c r="T82" s="166"/>
      <c r="U82" s="166"/>
      <c r="V82" s="172"/>
      <c r="Z82">
        <v>0</v>
      </c>
    </row>
    <row r="83" spans="1:26" ht="24.75" customHeight="1">
      <c r="A83" s="167">
        <v>21</v>
      </c>
      <c r="B83" s="162" t="s">
        <v>140</v>
      </c>
      <c r="C83" s="168" t="s">
        <v>179</v>
      </c>
      <c r="D83" s="162" t="s">
        <v>180</v>
      </c>
      <c r="E83" s="162" t="s">
        <v>104</v>
      </c>
      <c r="F83" s="163">
        <v>139.666</v>
      </c>
      <c r="G83" s="164">
        <v>0</v>
      </c>
      <c r="H83" s="164">
        <v>0</v>
      </c>
      <c r="I83" s="164">
        <f>ROUND(F83*(G83+H83),2)</f>
        <v>0</v>
      </c>
      <c r="J83" s="162">
        <f>ROUND(F83*(N83),2)</f>
        <v>0</v>
      </c>
      <c r="K83" s="165">
        <f>ROUND(F83*(O83),2)</f>
        <v>0</v>
      </c>
      <c r="L83" s="165">
        <f>ROUND(F83*(G83),2)</f>
        <v>0</v>
      </c>
      <c r="M83" s="165">
        <f>ROUND(F83*(H83),2)</f>
        <v>0</v>
      </c>
      <c r="N83" s="165">
        <v>0</v>
      </c>
      <c r="O83" s="165"/>
      <c r="P83" s="173"/>
      <c r="Q83" s="173"/>
      <c r="R83" s="173"/>
      <c r="S83" s="171">
        <f>ROUND(F83*(P83),3)</f>
        <v>0</v>
      </c>
      <c r="T83" s="166"/>
      <c r="U83" s="166"/>
      <c r="V83" s="172">
        <f>ROUND(F83*(X83),3)</f>
        <v>0.07</v>
      </c>
      <c r="X83">
        <v>0.0005</v>
      </c>
      <c r="Z83">
        <v>0</v>
      </c>
    </row>
    <row r="84" spans="1:22" ht="12" customHeight="1">
      <c r="A84" s="159"/>
      <c r="B84" s="159"/>
      <c r="C84" s="169"/>
      <c r="D84" s="169" t="s">
        <v>425</v>
      </c>
      <c r="E84" s="159"/>
      <c r="F84" s="160"/>
      <c r="G84" s="161"/>
      <c r="H84" s="161"/>
      <c r="I84" s="161"/>
      <c r="J84" s="159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2" ht="15">
      <c r="A85" s="159"/>
      <c r="B85" s="159"/>
      <c r="C85" s="159"/>
      <c r="D85" s="170" t="s">
        <v>127</v>
      </c>
      <c r="E85" s="159"/>
      <c r="F85" s="160">
        <v>120.946</v>
      </c>
      <c r="G85" s="161"/>
      <c r="H85" s="161"/>
      <c r="I85" s="161"/>
      <c r="J85" s="159"/>
      <c r="K85" s="1"/>
      <c r="L85" s="1"/>
      <c r="M85" s="1"/>
      <c r="N85" s="1"/>
      <c r="O85" s="1"/>
      <c r="P85" s="1"/>
      <c r="Q85" s="1"/>
      <c r="R85" s="1"/>
      <c r="S85" s="1"/>
      <c r="V85" s="1"/>
    </row>
    <row r="86" spans="1:22" ht="12" customHeight="1">
      <c r="A86" s="159"/>
      <c r="B86" s="159"/>
      <c r="C86" s="169"/>
      <c r="D86" s="169" t="s">
        <v>182</v>
      </c>
      <c r="E86" s="159"/>
      <c r="F86" s="160"/>
      <c r="G86" s="161"/>
      <c r="H86" s="161"/>
      <c r="I86" s="161"/>
      <c r="J86" s="159"/>
      <c r="K86" s="1"/>
      <c r="L86" s="1"/>
      <c r="M86" s="1"/>
      <c r="N86" s="1"/>
      <c r="O86" s="1"/>
      <c r="P86" s="1"/>
      <c r="Q86" s="1"/>
      <c r="R86" s="1"/>
      <c r="S86" s="1"/>
      <c r="V86" s="1"/>
    </row>
    <row r="87" spans="1:22" ht="15">
      <c r="A87" s="159"/>
      <c r="B87" s="159"/>
      <c r="C87" s="159"/>
      <c r="D87" s="170" t="s">
        <v>183</v>
      </c>
      <c r="E87" s="159"/>
      <c r="F87" s="160">
        <v>18.720000000000002</v>
      </c>
      <c r="G87" s="161"/>
      <c r="H87" s="161"/>
      <c r="I87" s="161"/>
      <c r="J87" s="159"/>
      <c r="K87" s="1"/>
      <c r="L87" s="1"/>
      <c r="M87" s="1"/>
      <c r="N87" s="1"/>
      <c r="O87" s="1"/>
      <c r="P87" s="1"/>
      <c r="Q87" s="1"/>
      <c r="R87" s="1"/>
      <c r="S87" s="1"/>
      <c r="V87" s="1"/>
    </row>
    <row r="88" spans="1:26" ht="24.75" customHeight="1">
      <c r="A88" s="167">
        <v>22</v>
      </c>
      <c r="B88" s="162" t="s">
        <v>184</v>
      </c>
      <c r="C88" s="168" t="s">
        <v>185</v>
      </c>
      <c r="D88" s="162" t="s">
        <v>186</v>
      </c>
      <c r="E88" s="162" t="s">
        <v>104</v>
      </c>
      <c r="F88" s="163">
        <v>21.919999999999998</v>
      </c>
      <c r="G88" s="164">
        <v>0</v>
      </c>
      <c r="H88" s="164">
        <v>0</v>
      </c>
      <c r="I88" s="164">
        <f>ROUND(F88*(G88+H88),2)</f>
        <v>0</v>
      </c>
      <c r="J88" s="162">
        <f>ROUND(F88*(N88),2)</f>
        <v>0</v>
      </c>
      <c r="K88" s="165">
        <f>ROUND(F88*(O88),2)</f>
        <v>0</v>
      </c>
      <c r="L88" s="165">
        <f>ROUND(F88*(G88),2)</f>
        <v>0</v>
      </c>
      <c r="M88" s="165">
        <f>ROUND(F88*(H88),2)</f>
        <v>0</v>
      </c>
      <c r="N88" s="165">
        <v>0</v>
      </c>
      <c r="O88" s="165"/>
      <c r="P88" s="173"/>
      <c r="Q88" s="173"/>
      <c r="R88" s="173"/>
      <c r="S88" s="171">
        <f>ROUND(F88*(P88),3)</f>
        <v>0</v>
      </c>
      <c r="T88" s="166"/>
      <c r="U88" s="166"/>
      <c r="V88" s="172"/>
      <c r="Z88">
        <v>0</v>
      </c>
    </row>
    <row r="89" spans="1:22" ht="12" customHeight="1">
      <c r="A89" s="159"/>
      <c r="B89" s="159"/>
      <c r="C89" s="169"/>
      <c r="D89" s="169" t="s">
        <v>187</v>
      </c>
      <c r="E89" s="159"/>
      <c r="F89" s="160"/>
      <c r="G89" s="161"/>
      <c r="H89" s="161"/>
      <c r="I89" s="161"/>
      <c r="J89" s="159"/>
      <c r="K89" s="1"/>
      <c r="L89" s="1"/>
      <c r="M89" s="1"/>
      <c r="N89" s="1"/>
      <c r="O89" s="1"/>
      <c r="P89" s="1"/>
      <c r="Q89" s="1"/>
      <c r="R89" s="1"/>
      <c r="S89" s="1"/>
      <c r="V89" s="1"/>
    </row>
    <row r="90" spans="1:22" ht="15">
      <c r="A90" s="159"/>
      <c r="B90" s="159"/>
      <c r="C90" s="159"/>
      <c r="D90" s="170" t="s">
        <v>188</v>
      </c>
      <c r="E90" s="159"/>
      <c r="F90" s="160">
        <v>19.11</v>
      </c>
      <c r="G90" s="161"/>
      <c r="H90" s="161"/>
      <c r="I90" s="161"/>
      <c r="J90" s="159"/>
      <c r="K90" s="1"/>
      <c r="L90" s="1"/>
      <c r="M90" s="1"/>
      <c r="N90" s="1"/>
      <c r="O90" s="1"/>
      <c r="P90" s="1"/>
      <c r="Q90" s="1"/>
      <c r="R90" s="1"/>
      <c r="S90" s="1"/>
      <c r="V90" s="1"/>
    </row>
    <row r="91" spans="1:22" ht="12" customHeight="1">
      <c r="A91" s="159"/>
      <c r="B91" s="159"/>
      <c r="C91" s="169"/>
      <c r="D91" s="169" t="s">
        <v>107</v>
      </c>
      <c r="E91" s="159"/>
      <c r="F91" s="160"/>
      <c r="G91" s="161"/>
      <c r="H91" s="161"/>
      <c r="I91" s="161"/>
      <c r="J91" s="159"/>
      <c r="K91" s="1"/>
      <c r="L91" s="1"/>
      <c r="M91" s="1"/>
      <c r="N91" s="1"/>
      <c r="O91" s="1"/>
      <c r="P91" s="1"/>
      <c r="Q91" s="1"/>
      <c r="R91" s="1"/>
      <c r="S91" s="1"/>
      <c r="V91" s="1"/>
    </row>
    <row r="92" spans="1:22" ht="15">
      <c r="A92" s="159"/>
      <c r="B92" s="159"/>
      <c r="C92" s="159"/>
      <c r="D92" s="170" t="s">
        <v>157</v>
      </c>
      <c r="E92" s="159"/>
      <c r="F92" s="160">
        <v>2.81</v>
      </c>
      <c r="G92" s="161"/>
      <c r="H92" s="161"/>
      <c r="I92" s="161"/>
      <c r="J92" s="159"/>
      <c r="K92" s="1"/>
      <c r="L92" s="1"/>
      <c r="M92" s="1"/>
      <c r="N92" s="1"/>
      <c r="O92" s="1"/>
      <c r="P92" s="1"/>
      <c r="Q92" s="1"/>
      <c r="R92" s="1"/>
      <c r="S92" s="1"/>
      <c r="V92" s="1"/>
    </row>
    <row r="93" spans="1:26" ht="15">
      <c r="A93" s="144"/>
      <c r="B93" s="144"/>
      <c r="C93" s="158">
        <v>9</v>
      </c>
      <c r="D93" s="158" t="s">
        <v>73</v>
      </c>
      <c r="E93" s="144"/>
      <c r="F93" s="157"/>
      <c r="G93" s="146">
        <f>ROUND((SUM(L55:L92))/1,2)</f>
        <v>0</v>
      </c>
      <c r="H93" s="146">
        <f>ROUND((SUM(M55:M92))/1,2)</f>
        <v>0</v>
      </c>
      <c r="I93" s="146">
        <f>ROUND((SUM(I55:I92))/1,2)</f>
        <v>0</v>
      </c>
      <c r="J93" s="144"/>
      <c r="K93" s="144"/>
      <c r="L93" s="144">
        <f>ROUND((SUM(L55:L92))/1,2)</f>
        <v>0</v>
      </c>
      <c r="M93" s="144">
        <f>ROUND((SUM(M55:M92))/1,2)</f>
        <v>0</v>
      </c>
      <c r="N93" s="144"/>
      <c r="O93" s="144"/>
      <c r="P93" s="174"/>
      <c r="Q93" s="144"/>
      <c r="R93" s="144"/>
      <c r="S93" s="174">
        <f>ROUND((SUM(S55:S92))/1,2)</f>
        <v>0.03</v>
      </c>
      <c r="T93" s="142"/>
      <c r="U93" s="142"/>
      <c r="V93" s="2">
        <f>ROUND((SUM(V55:V92))/1,2)</f>
        <v>9.76</v>
      </c>
      <c r="W93" s="142"/>
      <c r="X93" s="142"/>
      <c r="Y93" s="142"/>
      <c r="Z93" s="142"/>
    </row>
    <row r="94" spans="1:22" ht="15">
      <c r="A94" s="1"/>
      <c r="B94" s="1"/>
      <c r="C94" s="1"/>
      <c r="D94" s="1"/>
      <c r="E94" s="1"/>
      <c r="F94" s="153"/>
      <c r="G94" s="139"/>
      <c r="H94" s="139"/>
      <c r="I94" s="139"/>
      <c r="J94" s="1"/>
      <c r="K94" s="1"/>
      <c r="L94" s="1"/>
      <c r="M94" s="1"/>
      <c r="N94" s="1"/>
      <c r="O94" s="1"/>
      <c r="P94" s="1"/>
      <c r="Q94" s="1"/>
      <c r="R94" s="1"/>
      <c r="S94" s="1"/>
      <c r="V94" s="1"/>
    </row>
    <row r="95" spans="1:26" ht="15">
      <c r="A95" s="144"/>
      <c r="B95" s="144"/>
      <c r="C95" s="158">
        <v>99</v>
      </c>
      <c r="D95" s="158" t="s">
        <v>74</v>
      </c>
      <c r="E95" s="144"/>
      <c r="F95" s="157"/>
      <c r="G95" s="145"/>
      <c r="H95" s="145"/>
      <c r="I95" s="145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2"/>
      <c r="U95" s="142"/>
      <c r="V95" s="144"/>
      <c r="W95" s="142"/>
      <c r="X95" s="142"/>
      <c r="Y95" s="142"/>
      <c r="Z95" s="142"/>
    </row>
    <row r="96" spans="1:26" ht="24.75" customHeight="1">
      <c r="A96" s="167">
        <v>23</v>
      </c>
      <c r="B96" s="162" t="s">
        <v>189</v>
      </c>
      <c r="C96" s="168" t="s">
        <v>190</v>
      </c>
      <c r="D96" s="162" t="s">
        <v>191</v>
      </c>
      <c r="E96" s="162" t="s">
        <v>164</v>
      </c>
      <c r="F96" s="163">
        <v>6.301859719375</v>
      </c>
      <c r="G96" s="164">
        <v>0</v>
      </c>
      <c r="H96" s="164">
        <v>0</v>
      </c>
      <c r="I96" s="164">
        <f>ROUND(F96*(G96+H96),2)</f>
        <v>0</v>
      </c>
      <c r="J96" s="162">
        <f>ROUND(F96*(N96),2)</f>
        <v>0</v>
      </c>
      <c r="K96" s="165">
        <f>ROUND(F96*(O96),2)</f>
        <v>0</v>
      </c>
      <c r="L96" s="165">
        <f>ROUND(F96*(G96),2)</f>
        <v>0</v>
      </c>
      <c r="M96" s="165">
        <f>ROUND(F96*(H96),2)</f>
        <v>0</v>
      </c>
      <c r="N96" s="165">
        <v>0</v>
      </c>
      <c r="O96" s="165"/>
      <c r="P96" s="173"/>
      <c r="Q96" s="173"/>
      <c r="R96" s="173"/>
      <c r="S96" s="171">
        <f>ROUND(F96*(P96),3)</f>
        <v>0</v>
      </c>
      <c r="T96" s="166"/>
      <c r="U96" s="166"/>
      <c r="V96" s="172"/>
      <c r="Z96">
        <v>0</v>
      </c>
    </row>
    <row r="97" spans="1:26" ht="15">
      <c r="A97" s="144"/>
      <c r="B97" s="144"/>
      <c r="C97" s="158">
        <v>99</v>
      </c>
      <c r="D97" s="158" t="s">
        <v>74</v>
      </c>
      <c r="E97" s="144"/>
      <c r="F97" s="157"/>
      <c r="G97" s="146">
        <f>ROUND((SUM(L95:L96))/1,2)</f>
        <v>0</v>
      </c>
      <c r="H97" s="146">
        <f>ROUND((SUM(M95:M96))/1,2)</f>
        <v>0</v>
      </c>
      <c r="I97" s="146">
        <f>ROUND((SUM(I95:I96))/1,2)</f>
        <v>0</v>
      </c>
      <c r="J97" s="144"/>
      <c r="K97" s="144"/>
      <c r="L97" s="144">
        <f>ROUND((SUM(L95:L96))/1,2)</f>
        <v>0</v>
      </c>
      <c r="M97" s="144">
        <f>ROUND((SUM(M95:M96))/1,2)</f>
        <v>0</v>
      </c>
      <c r="N97" s="144"/>
      <c r="O97" s="144"/>
      <c r="P97" s="174"/>
      <c r="Q97" s="144"/>
      <c r="R97" s="144"/>
      <c r="S97" s="174">
        <f>ROUND((SUM(S95:S96))/1,2)</f>
        <v>0</v>
      </c>
      <c r="T97" s="142"/>
      <c r="U97" s="142"/>
      <c r="V97" s="2">
        <f>ROUND((SUM(V95:V96))/1,2)</f>
        <v>0</v>
      </c>
      <c r="W97" s="142"/>
      <c r="X97" s="142"/>
      <c r="Y97" s="142"/>
      <c r="Z97" s="142"/>
    </row>
    <row r="98" spans="1:22" ht="15">
      <c r="A98" s="1"/>
      <c r="B98" s="1"/>
      <c r="C98" s="1"/>
      <c r="D98" s="1"/>
      <c r="E98" s="1"/>
      <c r="F98" s="153"/>
      <c r="G98" s="139"/>
      <c r="H98" s="139"/>
      <c r="I98" s="139"/>
      <c r="J98" s="1"/>
      <c r="K98" s="1"/>
      <c r="L98" s="1"/>
      <c r="M98" s="1"/>
      <c r="N98" s="1"/>
      <c r="O98" s="1"/>
      <c r="P98" s="1"/>
      <c r="Q98" s="1"/>
      <c r="R98" s="1"/>
      <c r="S98" s="1"/>
      <c r="V98" s="1"/>
    </row>
    <row r="99" spans="1:22" ht="15">
      <c r="A99" s="144"/>
      <c r="B99" s="144"/>
      <c r="C99" s="144"/>
      <c r="D99" s="2" t="s">
        <v>70</v>
      </c>
      <c r="E99" s="144"/>
      <c r="F99" s="157"/>
      <c r="G99" s="146">
        <f>ROUND((SUM(L9:L98))/2,2)</f>
        <v>0</v>
      </c>
      <c r="H99" s="146">
        <f>ROUND((SUM(M9:M98))/2,2)</f>
        <v>0</v>
      </c>
      <c r="I99" s="146">
        <f>ROUND((SUM(I9:I98))/2,2)</f>
        <v>0</v>
      </c>
      <c r="J99" s="145"/>
      <c r="K99" s="144"/>
      <c r="L99" s="145">
        <f>ROUND((SUM(L9:L98))/2,2)</f>
        <v>0</v>
      </c>
      <c r="M99" s="145">
        <f>ROUND((SUM(M9:M98))/2,2)</f>
        <v>0</v>
      </c>
      <c r="N99" s="144"/>
      <c r="O99" s="144"/>
      <c r="P99" s="174"/>
      <c r="Q99" s="144"/>
      <c r="R99" s="144"/>
      <c r="S99" s="174">
        <f>ROUND((SUM(S9:S98))/2,2)</f>
        <v>6.3</v>
      </c>
      <c r="T99" s="142"/>
      <c r="U99" s="142"/>
      <c r="V99" s="2">
        <f>ROUND((SUM(V9:V98))/2,2)</f>
        <v>9.76</v>
      </c>
    </row>
    <row r="100" spans="1:22" ht="15">
      <c r="A100" s="1"/>
      <c r="B100" s="1"/>
      <c r="C100" s="1"/>
      <c r="D100" s="1"/>
      <c r="E100" s="1"/>
      <c r="F100" s="153"/>
      <c r="G100" s="139"/>
      <c r="H100" s="139"/>
      <c r="I100" s="139"/>
      <c r="J100" s="1"/>
      <c r="K100" s="1"/>
      <c r="L100" s="1"/>
      <c r="M100" s="1"/>
      <c r="N100" s="1"/>
      <c r="O100" s="1"/>
      <c r="P100" s="1"/>
      <c r="Q100" s="1"/>
      <c r="R100" s="1"/>
      <c r="S100" s="1"/>
      <c r="V100" s="1"/>
    </row>
    <row r="101" spans="1:26" ht="15">
      <c r="A101" s="144"/>
      <c r="B101" s="144"/>
      <c r="C101" s="144"/>
      <c r="D101" s="2" t="s">
        <v>75</v>
      </c>
      <c r="E101" s="144"/>
      <c r="F101" s="157"/>
      <c r="G101" s="145"/>
      <c r="H101" s="145"/>
      <c r="I101" s="145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2"/>
      <c r="U101" s="142"/>
      <c r="V101" s="144"/>
      <c r="W101" s="142"/>
      <c r="X101" s="142"/>
      <c r="Y101" s="142"/>
      <c r="Z101" s="142"/>
    </row>
    <row r="102" spans="1:26" ht="15">
      <c r="A102" s="144"/>
      <c r="B102" s="144"/>
      <c r="C102" s="158">
        <v>711</v>
      </c>
      <c r="D102" s="158" t="s">
        <v>76</v>
      </c>
      <c r="E102" s="144"/>
      <c r="F102" s="157"/>
      <c r="G102" s="145"/>
      <c r="H102" s="145"/>
      <c r="I102" s="145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2"/>
      <c r="U102" s="142"/>
      <c r="V102" s="144"/>
      <c r="W102" s="142"/>
      <c r="X102" s="142"/>
      <c r="Y102" s="142"/>
      <c r="Z102" s="142"/>
    </row>
    <row r="103" spans="1:26" ht="24.75" customHeight="1">
      <c r="A103" s="167">
        <v>24</v>
      </c>
      <c r="B103" s="162" t="s">
        <v>192</v>
      </c>
      <c r="C103" s="168" t="s">
        <v>193</v>
      </c>
      <c r="D103" s="162" t="s">
        <v>194</v>
      </c>
      <c r="E103" s="162" t="s">
        <v>195</v>
      </c>
      <c r="F103" s="163">
        <v>64.1</v>
      </c>
      <c r="G103" s="164">
        <v>0</v>
      </c>
      <c r="H103" s="164">
        <v>0</v>
      </c>
      <c r="I103" s="164">
        <f>ROUND(F103*(G103+H103),2)</f>
        <v>0</v>
      </c>
      <c r="J103" s="162">
        <f>ROUND(F103*(N103),2)</f>
        <v>0</v>
      </c>
      <c r="K103" s="165">
        <f>ROUND(F103*(O103),2)</f>
        <v>0</v>
      </c>
      <c r="L103" s="165">
        <f>ROUND(F103*(G103),2)</f>
        <v>0</v>
      </c>
      <c r="M103" s="165">
        <f>ROUND(F103*(H103),2)</f>
        <v>0</v>
      </c>
      <c r="N103" s="165">
        <v>0</v>
      </c>
      <c r="O103" s="165"/>
      <c r="P103" s="172">
        <v>0.00034</v>
      </c>
      <c r="Q103" s="173"/>
      <c r="R103" s="173">
        <v>0.00034</v>
      </c>
      <c r="S103" s="171">
        <f>ROUND(F103*(P103),3)</f>
        <v>0.022</v>
      </c>
      <c r="T103" s="166"/>
      <c r="U103" s="166"/>
      <c r="V103" s="172"/>
      <c r="Z103">
        <v>0</v>
      </c>
    </row>
    <row r="104" spans="1:22" ht="12" customHeight="1">
      <c r="A104" s="159"/>
      <c r="B104" s="159"/>
      <c r="C104" s="169"/>
      <c r="D104" s="169" t="s">
        <v>417</v>
      </c>
      <c r="E104" s="159"/>
      <c r="F104" s="160"/>
      <c r="G104" s="161"/>
      <c r="H104" s="161"/>
      <c r="I104" s="161"/>
      <c r="J104" s="159"/>
      <c r="K104" s="1"/>
      <c r="L104" s="1"/>
      <c r="M104" s="1"/>
      <c r="N104" s="1"/>
      <c r="O104" s="1"/>
      <c r="P104" s="1"/>
      <c r="Q104" s="1"/>
      <c r="R104" s="1"/>
      <c r="S104" s="1"/>
      <c r="V104" s="1"/>
    </row>
    <row r="105" spans="1:22" ht="15">
      <c r="A105" s="159"/>
      <c r="B105" s="159"/>
      <c r="C105" s="159"/>
      <c r="D105" s="170" t="s">
        <v>196</v>
      </c>
      <c r="E105" s="159"/>
      <c r="F105" s="160">
        <v>58.1</v>
      </c>
      <c r="G105" s="161"/>
      <c r="H105" s="161"/>
      <c r="I105" s="161"/>
      <c r="J105" s="159"/>
      <c r="K105" s="1"/>
      <c r="L105" s="1"/>
      <c r="M105" s="1"/>
      <c r="N105" s="1"/>
      <c r="O105" s="1"/>
      <c r="P105" s="1"/>
      <c r="Q105" s="1"/>
      <c r="R105" s="1"/>
      <c r="S105" s="1"/>
      <c r="V105" s="1"/>
    </row>
    <row r="106" spans="1:22" ht="12" customHeight="1">
      <c r="A106" s="159"/>
      <c r="B106" s="159"/>
      <c r="C106" s="169"/>
      <c r="D106" s="169" t="s">
        <v>197</v>
      </c>
      <c r="E106" s="159"/>
      <c r="F106" s="160"/>
      <c r="G106" s="161"/>
      <c r="H106" s="161"/>
      <c r="I106" s="161"/>
      <c r="J106" s="159"/>
      <c r="K106" s="1"/>
      <c r="L106" s="1"/>
      <c r="M106" s="1"/>
      <c r="N106" s="1"/>
      <c r="O106" s="1"/>
      <c r="P106" s="1"/>
      <c r="Q106" s="1"/>
      <c r="R106" s="1"/>
      <c r="S106" s="1"/>
      <c r="V106" s="1"/>
    </row>
    <row r="107" spans="1:22" ht="15">
      <c r="A107" s="159"/>
      <c r="B107" s="159"/>
      <c r="C107" s="159"/>
      <c r="D107" s="170" t="s">
        <v>198</v>
      </c>
      <c r="E107" s="159"/>
      <c r="F107" s="160">
        <v>6</v>
      </c>
      <c r="G107" s="161"/>
      <c r="H107" s="161"/>
      <c r="I107" s="161"/>
      <c r="J107" s="159"/>
      <c r="K107" s="1"/>
      <c r="L107" s="1"/>
      <c r="M107" s="1"/>
      <c r="N107" s="1"/>
      <c r="O107" s="1"/>
      <c r="P107" s="1"/>
      <c r="Q107" s="1"/>
      <c r="R107" s="1"/>
      <c r="S107" s="1"/>
      <c r="V107" s="1"/>
    </row>
    <row r="108" spans="1:26" ht="24.75" customHeight="1">
      <c r="A108" s="167">
        <v>25</v>
      </c>
      <c r="B108" s="162" t="s">
        <v>192</v>
      </c>
      <c r="C108" s="168" t="s">
        <v>199</v>
      </c>
      <c r="D108" s="162" t="s">
        <v>200</v>
      </c>
      <c r="E108" s="162" t="s">
        <v>201</v>
      </c>
      <c r="F108" s="163">
        <v>3.2</v>
      </c>
      <c r="G108" s="164">
        <v>0</v>
      </c>
      <c r="H108" s="164">
        <v>0</v>
      </c>
      <c r="I108" s="164">
        <f>ROUND(F108*(G108+H108),2)</f>
        <v>0</v>
      </c>
      <c r="J108" s="162">
        <f>ROUND(F108*(N108),2)</f>
        <v>0</v>
      </c>
      <c r="K108" s="165">
        <f>ROUND(F108*(O108),2)</f>
        <v>0</v>
      </c>
      <c r="L108" s="165">
        <f>ROUND(F108*(G108),2)</f>
        <v>0</v>
      </c>
      <c r="M108" s="165">
        <f>ROUND(F108*(H108),2)</f>
        <v>0</v>
      </c>
      <c r="N108" s="165">
        <v>0</v>
      </c>
      <c r="O108" s="165"/>
      <c r="P108" s="173"/>
      <c r="Q108" s="173"/>
      <c r="R108" s="173"/>
      <c r="S108" s="171">
        <f>ROUND(F108*(P108),3)</f>
        <v>0</v>
      </c>
      <c r="T108" s="166"/>
      <c r="U108" s="166"/>
      <c r="V108" s="172"/>
      <c r="Z108">
        <v>0</v>
      </c>
    </row>
    <row r="109" spans="1:26" ht="24.75" customHeight="1">
      <c r="A109" s="167">
        <v>26</v>
      </c>
      <c r="B109" s="162" t="s">
        <v>140</v>
      </c>
      <c r="C109" s="168" t="s">
        <v>202</v>
      </c>
      <c r="D109" s="162" t="s">
        <v>203</v>
      </c>
      <c r="E109" s="162" t="s">
        <v>104</v>
      </c>
      <c r="F109" s="163">
        <v>21.919999999999998</v>
      </c>
      <c r="G109" s="164">
        <v>0</v>
      </c>
      <c r="H109" s="164">
        <v>0</v>
      </c>
      <c r="I109" s="164">
        <f>ROUND(F109*(G109+H109),2)</f>
        <v>0</v>
      </c>
      <c r="J109" s="162">
        <f>ROUND(F109*(N109),2)</f>
        <v>0</v>
      </c>
      <c r="K109" s="165">
        <f>ROUND(F109*(O109),2)</f>
        <v>0</v>
      </c>
      <c r="L109" s="165">
        <f>ROUND(F109*(G109),2)</f>
        <v>0</v>
      </c>
      <c r="M109" s="165">
        <f>ROUND(F109*(H109),2)</f>
        <v>0</v>
      </c>
      <c r="N109" s="165">
        <v>0</v>
      </c>
      <c r="O109" s="165"/>
      <c r="P109" s="173"/>
      <c r="Q109" s="173"/>
      <c r="R109" s="173"/>
      <c r="S109" s="171">
        <f>ROUND(F109*(P109),3)</f>
        <v>0</v>
      </c>
      <c r="T109" s="166"/>
      <c r="U109" s="166"/>
      <c r="V109" s="172"/>
      <c r="Z109">
        <v>0</v>
      </c>
    </row>
    <row r="110" spans="1:22" ht="12" customHeight="1">
      <c r="A110" s="159"/>
      <c r="B110" s="159"/>
      <c r="C110" s="169"/>
      <c r="D110" s="169" t="s">
        <v>426</v>
      </c>
      <c r="E110" s="159"/>
      <c r="F110" s="160"/>
      <c r="G110" s="161"/>
      <c r="H110" s="161"/>
      <c r="I110" s="161"/>
      <c r="J110" s="159"/>
      <c r="K110" s="1"/>
      <c r="L110" s="1"/>
      <c r="M110" s="1"/>
      <c r="N110" s="1"/>
      <c r="O110" s="1"/>
      <c r="P110" s="1"/>
      <c r="Q110" s="1"/>
      <c r="R110" s="1"/>
      <c r="S110" s="1"/>
      <c r="V110" s="1"/>
    </row>
    <row r="111" spans="1:22" ht="15">
      <c r="A111" s="159"/>
      <c r="B111" s="159"/>
      <c r="C111" s="159"/>
      <c r="D111" s="170" t="s">
        <v>205</v>
      </c>
      <c r="E111" s="159"/>
      <c r="F111" s="160">
        <v>19.11</v>
      </c>
      <c r="G111" s="161"/>
      <c r="H111" s="161"/>
      <c r="I111" s="161"/>
      <c r="J111" s="159"/>
      <c r="K111" s="1"/>
      <c r="L111" s="1"/>
      <c r="M111" s="1"/>
      <c r="N111" s="1"/>
      <c r="O111" s="1"/>
      <c r="P111" s="1"/>
      <c r="Q111" s="1"/>
      <c r="R111" s="1"/>
      <c r="S111" s="1"/>
      <c r="V111" s="1"/>
    </row>
    <row r="112" spans="1:22" ht="12" customHeight="1">
      <c r="A112" s="159"/>
      <c r="B112" s="159"/>
      <c r="C112" s="169"/>
      <c r="D112" s="169" t="s">
        <v>206</v>
      </c>
      <c r="E112" s="159"/>
      <c r="F112" s="160"/>
      <c r="G112" s="161"/>
      <c r="H112" s="161"/>
      <c r="I112" s="161"/>
      <c r="J112" s="159"/>
      <c r="K112" s="1"/>
      <c r="L112" s="1"/>
      <c r="M112" s="1"/>
      <c r="N112" s="1"/>
      <c r="O112" s="1"/>
      <c r="P112" s="1"/>
      <c r="Q112" s="1"/>
      <c r="R112" s="1"/>
      <c r="S112" s="1"/>
      <c r="V112" s="1"/>
    </row>
    <row r="113" spans="1:22" ht="15">
      <c r="A113" s="159"/>
      <c r="B113" s="159"/>
      <c r="C113" s="159"/>
      <c r="D113" s="170" t="s">
        <v>157</v>
      </c>
      <c r="E113" s="159"/>
      <c r="F113" s="160">
        <v>2.81</v>
      </c>
      <c r="G113" s="161"/>
      <c r="H113" s="161"/>
      <c r="I113" s="161"/>
      <c r="J113" s="159"/>
      <c r="K113" s="1"/>
      <c r="L113" s="1"/>
      <c r="M113" s="1"/>
      <c r="N113" s="1"/>
      <c r="O113" s="1"/>
      <c r="P113" s="1"/>
      <c r="Q113" s="1"/>
      <c r="R113" s="1"/>
      <c r="S113" s="1"/>
      <c r="V113" s="1"/>
    </row>
    <row r="114" spans="1:26" ht="24.75" customHeight="1">
      <c r="A114" s="167">
        <v>27</v>
      </c>
      <c r="B114" s="162" t="s">
        <v>140</v>
      </c>
      <c r="C114" s="168" t="s">
        <v>207</v>
      </c>
      <c r="D114" s="162" t="s">
        <v>208</v>
      </c>
      <c r="E114" s="162" t="s">
        <v>104</v>
      </c>
      <c r="F114" s="163">
        <v>125.922</v>
      </c>
      <c r="G114" s="164">
        <v>0</v>
      </c>
      <c r="H114" s="164">
        <v>0</v>
      </c>
      <c r="I114" s="164">
        <f>ROUND(F114*(G114+H114),2)</f>
        <v>0</v>
      </c>
      <c r="J114" s="162">
        <f>ROUND(F114*(N114),2)</f>
        <v>0</v>
      </c>
      <c r="K114" s="165">
        <f>ROUND(F114*(O114),2)</f>
        <v>0</v>
      </c>
      <c r="L114" s="165">
        <f>ROUND(F114*(G114),2)</f>
        <v>0</v>
      </c>
      <c r="M114" s="165">
        <f>ROUND(F114*(H114),2)</f>
        <v>0</v>
      </c>
      <c r="N114" s="165">
        <v>0</v>
      </c>
      <c r="O114" s="165"/>
      <c r="P114" s="173"/>
      <c r="Q114" s="173"/>
      <c r="R114" s="173"/>
      <c r="S114" s="171">
        <f>ROUND(F114*(P114),3)</f>
        <v>0</v>
      </c>
      <c r="T114" s="166"/>
      <c r="U114" s="166"/>
      <c r="V114" s="172"/>
      <c r="Z114">
        <v>0</v>
      </c>
    </row>
    <row r="115" spans="1:22" ht="12" customHeight="1">
      <c r="A115" s="159"/>
      <c r="B115" s="159"/>
      <c r="C115" s="169"/>
      <c r="D115" s="169" t="s">
        <v>427</v>
      </c>
      <c r="E115" s="159"/>
      <c r="F115" s="160"/>
      <c r="G115" s="161"/>
      <c r="H115" s="161"/>
      <c r="I115" s="161"/>
      <c r="J115" s="159"/>
      <c r="K115" s="1"/>
      <c r="L115" s="1"/>
      <c r="M115" s="1"/>
      <c r="N115" s="1"/>
      <c r="O115" s="1"/>
      <c r="P115" s="1"/>
      <c r="Q115" s="1"/>
      <c r="R115" s="1"/>
      <c r="S115" s="1"/>
      <c r="V115" s="1"/>
    </row>
    <row r="116" spans="1:22" ht="15">
      <c r="A116" s="159"/>
      <c r="B116" s="159"/>
      <c r="C116" s="159"/>
      <c r="D116" s="170" t="s">
        <v>210</v>
      </c>
      <c r="E116" s="159"/>
      <c r="F116" s="160">
        <v>111.006</v>
      </c>
      <c r="G116" s="161"/>
      <c r="H116" s="161"/>
      <c r="I116" s="161"/>
      <c r="J116" s="159"/>
      <c r="K116" s="1"/>
      <c r="L116" s="1"/>
      <c r="M116" s="1"/>
      <c r="N116" s="1"/>
      <c r="O116" s="1"/>
      <c r="P116" s="1"/>
      <c r="Q116" s="1"/>
      <c r="R116" s="1"/>
      <c r="S116" s="1"/>
      <c r="V116" s="1"/>
    </row>
    <row r="117" spans="1:22" ht="12" customHeight="1">
      <c r="A117" s="159"/>
      <c r="B117" s="159"/>
      <c r="C117" s="169"/>
      <c r="D117" s="169" t="s">
        <v>107</v>
      </c>
      <c r="E117" s="159"/>
      <c r="F117" s="160"/>
      <c r="G117" s="161"/>
      <c r="H117" s="161"/>
      <c r="I117" s="161"/>
      <c r="J117" s="159"/>
      <c r="K117" s="1"/>
      <c r="L117" s="1"/>
      <c r="M117" s="1"/>
      <c r="N117" s="1"/>
      <c r="O117" s="1"/>
      <c r="P117" s="1"/>
      <c r="Q117" s="1"/>
      <c r="R117" s="1"/>
      <c r="S117" s="1"/>
      <c r="V117" s="1"/>
    </row>
    <row r="118" spans="1:22" ht="15">
      <c r="A118" s="159"/>
      <c r="B118" s="159"/>
      <c r="C118" s="159"/>
      <c r="D118" s="170" t="s">
        <v>211</v>
      </c>
      <c r="E118" s="159"/>
      <c r="F118" s="160">
        <v>14.916</v>
      </c>
      <c r="G118" s="161"/>
      <c r="H118" s="161"/>
      <c r="I118" s="161"/>
      <c r="J118" s="159"/>
      <c r="K118" s="1"/>
      <c r="L118" s="1"/>
      <c r="M118" s="1"/>
      <c r="N118" s="1"/>
      <c r="O118" s="1"/>
      <c r="P118" s="1"/>
      <c r="Q118" s="1"/>
      <c r="R118" s="1"/>
      <c r="S118" s="1"/>
      <c r="V118" s="1"/>
    </row>
    <row r="119" spans="1:26" ht="24.75" customHeight="1">
      <c r="A119" s="182">
        <v>28</v>
      </c>
      <c r="B119" s="177" t="s">
        <v>212</v>
      </c>
      <c r="C119" s="183" t="s">
        <v>213</v>
      </c>
      <c r="D119" s="177" t="s">
        <v>214</v>
      </c>
      <c r="E119" s="177" t="s">
        <v>195</v>
      </c>
      <c r="F119" s="178">
        <v>70.51</v>
      </c>
      <c r="G119" s="179">
        <v>0</v>
      </c>
      <c r="H119" s="179">
        <v>0</v>
      </c>
      <c r="I119" s="179">
        <f>ROUND(F119*(G119+H119),2)</f>
        <v>0</v>
      </c>
      <c r="J119" s="177">
        <f>ROUND(F119*(N119),2)</f>
        <v>0</v>
      </c>
      <c r="K119" s="180">
        <f>ROUND(F119*(O119),2)</f>
        <v>0</v>
      </c>
      <c r="L119" s="180">
        <f>ROUND(F119*(G119),2)</f>
        <v>0</v>
      </c>
      <c r="M119" s="180">
        <f>ROUND(F119*(H119),2)</f>
        <v>0</v>
      </c>
      <c r="N119" s="180">
        <v>0</v>
      </c>
      <c r="O119" s="180"/>
      <c r="P119" s="185">
        <v>0.0001</v>
      </c>
      <c r="Q119" s="186"/>
      <c r="R119" s="186">
        <v>0.0001</v>
      </c>
      <c r="S119" s="184">
        <f>ROUND(F119*(P119),3)</f>
        <v>0.007</v>
      </c>
      <c r="T119" s="181"/>
      <c r="U119" s="181"/>
      <c r="V119" s="185"/>
      <c r="Z119">
        <v>0</v>
      </c>
    </row>
    <row r="120" spans="1:22" ht="12" customHeight="1">
      <c r="A120" s="159"/>
      <c r="B120" s="159"/>
      <c r="C120" s="169"/>
      <c r="D120" s="169" t="s">
        <v>428</v>
      </c>
      <c r="E120" s="159"/>
      <c r="F120" s="160"/>
      <c r="G120" s="161"/>
      <c r="H120" s="161"/>
      <c r="I120" s="161"/>
      <c r="J120" s="159"/>
      <c r="K120" s="1"/>
      <c r="L120" s="1"/>
      <c r="M120" s="1"/>
      <c r="N120" s="1"/>
      <c r="O120" s="1"/>
      <c r="P120" s="1"/>
      <c r="Q120" s="1"/>
      <c r="R120" s="1"/>
      <c r="S120" s="1"/>
      <c r="V120" s="1"/>
    </row>
    <row r="121" spans="1:22" ht="15">
      <c r="A121" s="159"/>
      <c r="B121" s="159"/>
      <c r="C121" s="159"/>
      <c r="D121" s="170" t="s">
        <v>216</v>
      </c>
      <c r="E121" s="159"/>
      <c r="F121" s="160">
        <v>70.51</v>
      </c>
      <c r="G121" s="161"/>
      <c r="H121" s="161"/>
      <c r="I121" s="161"/>
      <c r="J121" s="159"/>
      <c r="K121" s="1"/>
      <c r="L121" s="1"/>
      <c r="M121" s="1"/>
      <c r="N121" s="1"/>
      <c r="O121" s="1"/>
      <c r="P121" s="1"/>
      <c r="Q121" s="1"/>
      <c r="R121" s="1"/>
      <c r="S121" s="1"/>
      <c r="V121" s="1"/>
    </row>
    <row r="122" spans="1:26" ht="15">
      <c r="A122" s="144"/>
      <c r="B122" s="144"/>
      <c r="C122" s="158">
        <v>711</v>
      </c>
      <c r="D122" s="158" t="s">
        <v>76</v>
      </c>
      <c r="E122" s="144"/>
      <c r="F122" s="157"/>
      <c r="G122" s="146">
        <f>ROUND((SUM(L102:L121))/1,2)</f>
        <v>0</v>
      </c>
      <c r="H122" s="146">
        <f>ROUND((SUM(M102:M121))/1,2)</f>
        <v>0</v>
      </c>
      <c r="I122" s="146">
        <f>ROUND((SUM(I102:I121))/1,2)</f>
        <v>0</v>
      </c>
      <c r="J122" s="144"/>
      <c r="K122" s="144"/>
      <c r="L122" s="144">
        <f>ROUND((SUM(L102:L121))/1,2)</f>
        <v>0</v>
      </c>
      <c r="M122" s="144">
        <f>ROUND((SUM(M102:M121))/1,2)</f>
        <v>0</v>
      </c>
      <c r="N122" s="144"/>
      <c r="O122" s="144"/>
      <c r="P122" s="174"/>
      <c r="Q122" s="144"/>
      <c r="R122" s="144"/>
      <c r="S122" s="174">
        <f>ROUND((SUM(S102:S121))/1,2)</f>
        <v>0.03</v>
      </c>
      <c r="T122" s="142"/>
      <c r="U122" s="142"/>
      <c r="V122" s="2">
        <f>ROUND((SUM(V102:V121))/1,2)</f>
        <v>0</v>
      </c>
      <c r="W122" s="142"/>
      <c r="X122" s="142"/>
      <c r="Y122" s="142"/>
      <c r="Z122" s="142"/>
    </row>
    <row r="123" spans="1:22" ht="15">
      <c r="A123" s="1"/>
      <c r="B123" s="1"/>
      <c r="C123" s="1"/>
      <c r="D123" s="1"/>
      <c r="E123" s="1"/>
      <c r="F123" s="153"/>
      <c r="G123" s="139"/>
      <c r="H123" s="139"/>
      <c r="I123" s="139"/>
      <c r="J123" s="1"/>
      <c r="K123" s="1"/>
      <c r="L123" s="1"/>
      <c r="M123" s="1"/>
      <c r="N123" s="1"/>
      <c r="O123" s="1"/>
      <c r="P123" s="1"/>
      <c r="Q123" s="1"/>
      <c r="R123" s="1"/>
      <c r="S123" s="1"/>
      <c r="V123" s="1"/>
    </row>
    <row r="124" spans="1:26" ht="15">
      <c r="A124" s="144"/>
      <c r="B124" s="144"/>
      <c r="C124" s="158">
        <v>713</v>
      </c>
      <c r="D124" s="158" t="s">
        <v>77</v>
      </c>
      <c r="E124" s="144"/>
      <c r="F124" s="157"/>
      <c r="G124" s="145"/>
      <c r="H124" s="145"/>
      <c r="I124" s="145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2"/>
      <c r="U124" s="142"/>
      <c r="V124" s="144"/>
      <c r="W124" s="142"/>
      <c r="X124" s="142"/>
      <c r="Y124" s="142"/>
      <c r="Z124" s="142"/>
    </row>
    <row r="125" spans="1:26" ht="24.75" customHeight="1">
      <c r="A125" s="167">
        <v>29</v>
      </c>
      <c r="B125" s="162" t="s">
        <v>217</v>
      </c>
      <c r="C125" s="168" t="s">
        <v>218</v>
      </c>
      <c r="D125" s="162" t="s">
        <v>219</v>
      </c>
      <c r="E125" s="162" t="s">
        <v>104</v>
      </c>
      <c r="F125" s="163">
        <v>6.45</v>
      </c>
      <c r="G125" s="164">
        <v>0</v>
      </c>
      <c r="H125" s="164">
        <v>0</v>
      </c>
      <c r="I125" s="164">
        <f>ROUND(F125*(G125+H125),2)</f>
        <v>0</v>
      </c>
      <c r="J125" s="162">
        <f>ROUND(F125*(N125),2)</f>
        <v>0</v>
      </c>
      <c r="K125" s="165">
        <f>ROUND(F125*(O125),2)</f>
        <v>0</v>
      </c>
      <c r="L125" s="165">
        <f>ROUND(F125*(G125),2)</f>
        <v>0</v>
      </c>
      <c r="M125" s="165">
        <f>ROUND(F125*(H125),2)</f>
        <v>0</v>
      </c>
      <c r="N125" s="165">
        <v>0</v>
      </c>
      <c r="O125" s="165"/>
      <c r="P125" s="173"/>
      <c r="Q125" s="173"/>
      <c r="R125" s="173"/>
      <c r="S125" s="171">
        <f>ROUND(F125*(P125),3)</f>
        <v>0</v>
      </c>
      <c r="T125" s="166"/>
      <c r="U125" s="166"/>
      <c r="V125" s="172"/>
      <c r="Z125">
        <v>0</v>
      </c>
    </row>
    <row r="126" spans="1:22" ht="12" customHeight="1">
      <c r="A126" s="159"/>
      <c r="B126" s="159"/>
      <c r="C126" s="169"/>
      <c r="D126" s="169" t="s">
        <v>429</v>
      </c>
      <c r="E126" s="159"/>
      <c r="F126" s="160"/>
      <c r="G126" s="161"/>
      <c r="H126" s="161"/>
      <c r="I126" s="161"/>
      <c r="J126" s="159"/>
      <c r="K126" s="1"/>
      <c r="L126" s="1"/>
      <c r="M126" s="1"/>
      <c r="N126" s="1"/>
      <c r="O126" s="1"/>
      <c r="P126" s="1"/>
      <c r="Q126" s="1"/>
      <c r="R126" s="1"/>
      <c r="S126" s="1"/>
      <c r="V126" s="1"/>
    </row>
    <row r="127" spans="1:22" ht="15">
      <c r="A127" s="159"/>
      <c r="B127" s="159"/>
      <c r="C127" s="159"/>
      <c r="D127" s="170" t="s">
        <v>221</v>
      </c>
      <c r="E127" s="159"/>
      <c r="F127" s="160">
        <v>5.6</v>
      </c>
      <c r="G127" s="161"/>
      <c r="H127" s="161"/>
      <c r="I127" s="161"/>
      <c r="J127" s="159"/>
      <c r="K127" s="1"/>
      <c r="L127" s="1"/>
      <c r="M127" s="1"/>
      <c r="N127" s="1"/>
      <c r="O127" s="1"/>
      <c r="P127" s="1"/>
      <c r="Q127" s="1"/>
      <c r="R127" s="1"/>
      <c r="S127" s="1"/>
      <c r="V127" s="1"/>
    </row>
    <row r="128" spans="1:22" ht="12" customHeight="1">
      <c r="A128" s="159"/>
      <c r="B128" s="159"/>
      <c r="C128" s="169"/>
      <c r="D128" s="169" t="s">
        <v>107</v>
      </c>
      <c r="E128" s="159"/>
      <c r="F128" s="160"/>
      <c r="G128" s="161"/>
      <c r="H128" s="161"/>
      <c r="I128" s="161"/>
      <c r="J128" s="159"/>
      <c r="K128" s="1"/>
      <c r="L128" s="1"/>
      <c r="M128" s="1"/>
      <c r="N128" s="1"/>
      <c r="O128" s="1"/>
      <c r="P128" s="1"/>
      <c r="Q128" s="1"/>
      <c r="R128" s="1"/>
      <c r="S128" s="1"/>
      <c r="V128" s="1"/>
    </row>
    <row r="129" spans="1:22" ht="15">
      <c r="A129" s="159"/>
      <c r="B129" s="159"/>
      <c r="C129" s="159"/>
      <c r="D129" s="170" t="s">
        <v>139</v>
      </c>
      <c r="E129" s="159"/>
      <c r="F129" s="160">
        <v>0.85</v>
      </c>
      <c r="G129" s="161"/>
      <c r="H129" s="161"/>
      <c r="I129" s="161"/>
      <c r="J129" s="159"/>
      <c r="K129" s="1"/>
      <c r="L129" s="1"/>
      <c r="M129" s="1"/>
      <c r="N129" s="1"/>
      <c r="O129" s="1"/>
      <c r="P129" s="1"/>
      <c r="Q129" s="1"/>
      <c r="R129" s="1"/>
      <c r="S129" s="1"/>
      <c r="V129" s="1"/>
    </row>
    <row r="130" spans="1:26" ht="24.75" customHeight="1">
      <c r="A130" s="167">
        <v>30</v>
      </c>
      <c r="B130" s="162" t="s">
        <v>222</v>
      </c>
      <c r="C130" s="168" t="s">
        <v>223</v>
      </c>
      <c r="D130" s="162" t="s">
        <v>224</v>
      </c>
      <c r="E130" s="162" t="s">
        <v>201</v>
      </c>
      <c r="F130" s="163">
        <v>1.7999999999999998</v>
      </c>
      <c r="G130" s="164">
        <v>0</v>
      </c>
      <c r="H130" s="164">
        <v>0</v>
      </c>
      <c r="I130" s="164">
        <f>ROUND(F130*(G130+H130),2)</f>
        <v>0</v>
      </c>
      <c r="J130" s="162">
        <f>ROUND(F130*(N130),2)</f>
        <v>0</v>
      </c>
      <c r="K130" s="165">
        <f>ROUND(F130*(O130),2)</f>
        <v>0</v>
      </c>
      <c r="L130" s="165">
        <f>ROUND(F130*(G130),2)</f>
        <v>0</v>
      </c>
      <c r="M130" s="165">
        <f>ROUND(F130*(H130),2)</f>
        <v>0</v>
      </c>
      <c r="N130" s="165">
        <v>0</v>
      </c>
      <c r="O130" s="165"/>
      <c r="P130" s="173"/>
      <c r="Q130" s="173"/>
      <c r="R130" s="173"/>
      <c r="S130" s="171">
        <f>ROUND(F130*(P130),3)</f>
        <v>0</v>
      </c>
      <c r="T130" s="166"/>
      <c r="U130" s="166"/>
      <c r="V130" s="172"/>
      <c r="Z130">
        <v>0</v>
      </c>
    </row>
    <row r="131" spans="1:26" ht="24.75" customHeight="1">
      <c r="A131" s="182">
        <v>31</v>
      </c>
      <c r="B131" s="177" t="s">
        <v>212</v>
      </c>
      <c r="C131" s="183" t="s">
        <v>225</v>
      </c>
      <c r="D131" s="177" t="s">
        <v>226</v>
      </c>
      <c r="E131" s="177" t="s">
        <v>104</v>
      </c>
      <c r="F131" s="178">
        <v>7.74</v>
      </c>
      <c r="G131" s="179">
        <v>0</v>
      </c>
      <c r="H131" s="179">
        <v>0</v>
      </c>
      <c r="I131" s="179">
        <f>ROUND(F131*(G131+H131),2)</f>
        <v>0</v>
      </c>
      <c r="J131" s="177">
        <f>ROUND(F131*(N131),2)</f>
        <v>0</v>
      </c>
      <c r="K131" s="180">
        <f>ROUND(F131*(O131),2)</f>
        <v>0</v>
      </c>
      <c r="L131" s="180">
        <f>ROUND(F131*(G131),2)</f>
        <v>0</v>
      </c>
      <c r="M131" s="180">
        <f>ROUND(F131*(H131),2)</f>
        <v>0</v>
      </c>
      <c r="N131" s="180">
        <v>0</v>
      </c>
      <c r="O131" s="180"/>
      <c r="P131" s="185">
        <v>0.0015</v>
      </c>
      <c r="Q131" s="186"/>
      <c r="R131" s="186">
        <v>0.0015</v>
      </c>
      <c r="S131" s="184">
        <f>ROUND(F131*(P131),3)</f>
        <v>0.012</v>
      </c>
      <c r="T131" s="181"/>
      <c r="U131" s="181"/>
      <c r="V131" s="185"/>
      <c r="Z131">
        <v>0</v>
      </c>
    </row>
    <row r="132" spans="1:22" ht="12" customHeight="1">
      <c r="A132" s="159"/>
      <c r="B132" s="159"/>
      <c r="C132" s="169"/>
      <c r="D132" s="169" t="s">
        <v>227</v>
      </c>
      <c r="E132" s="159"/>
      <c r="F132" s="160"/>
      <c r="G132" s="161"/>
      <c r="H132" s="161"/>
      <c r="I132" s="161"/>
      <c r="J132" s="159"/>
      <c r="K132" s="1"/>
      <c r="L132" s="1"/>
      <c r="M132" s="1"/>
      <c r="N132" s="1"/>
      <c r="O132" s="1"/>
      <c r="P132" s="1"/>
      <c r="Q132" s="1"/>
      <c r="R132" s="1"/>
      <c r="S132" s="1"/>
      <c r="V132" s="1"/>
    </row>
    <row r="133" spans="1:22" ht="15">
      <c r="A133" s="159"/>
      <c r="B133" s="159"/>
      <c r="C133" s="159"/>
      <c r="D133" s="170" t="s">
        <v>228</v>
      </c>
      <c r="E133" s="159"/>
      <c r="F133" s="160">
        <v>7.74</v>
      </c>
      <c r="G133" s="161"/>
      <c r="H133" s="161"/>
      <c r="I133" s="161"/>
      <c r="J133" s="159"/>
      <c r="K133" s="1"/>
      <c r="L133" s="1"/>
      <c r="M133" s="1"/>
      <c r="N133" s="1"/>
      <c r="O133" s="1"/>
      <c r="P133" s="1"/>
      <c r="Q133" s="1"/>
      <c r="R133" s="1"/>
      <c r="S133" s="1"/>
      <c r="V133" s="1"/>
    </row>
    <row r="134" spans="1:26" ht="15">
      <c r="A134" s="144"/>
      <c r="B134" s="144"/>
      <c r="C134" s="158">
        <v>713</v>
      </c>
      <c r="D134" s="158" t="s">
        <v>77</v>
      </c>
      <c r="E134" s="144"/>
      <c r="F134" s="157"/>
      <c r="G134" s="146">
        <f>ROUND((SUM(L124:L133))/1,2)</f>
        <v>0</v>
      </c>
      <c r="H134" s="146">
        <f>ROUND((SUM(M124:M133))/1,2)</f>
        <v>0</v>
      </c>
      <c r="I134" s="146">
        <f>ROUND((SUM(I124:I133))/1,2)</f>
        <v>0</v>
      </c>
      <c r="J134" s="144"/>
      <c r="K134" s="144"/>
      <c r="L134" s="144">
        <f>ROUND((SUM(L124:L133))/1,2)</f>
        <v>0</v>
      </c>
      <c r="M134" s="144">
        <f>ROUND((SUM(M124:M133))/1,2)</f>
        <v>0</v>
      </c>
      <c r="N134" s="144"/>
      <c r="O134" s="144"/>
      <c r="P134" s="174"/>
      <c r="Q134" s="144"/>
      <c r="R134" s="144"/>
      <c r="S134" s="174">
        <f>ROUND((SUM(S124:S133))/1,2)</f>
        <v>0.01</v>
      </c>
      <c r="T134" s="142"/>
      <c r="U134" s="142"/>
      <c r="V134" s="2">
        <f>ROUND((SUM(V124:V133))/1,2)</f>
        <v>0</v>
      </c>
      <c r="W134" s="142"/>
      <c r="X134" s="142"/>
      <c r="Y134" s="142"/>
      <c r="Z134" s="142"/>
    </row>
    <row r="135" spans="1:22" ht="15">
      <c r="A135" s="1"/>
      <c r="B135" s="1"/>
      <c r="C135" s="1"/>
      <c r="D135" s="1"/>
      <c r="E135" s="1"/>
      <c r="F135" s="153"/>
      <c r="G135" s="139"/>
      <c r="H135" s="139"/>
      <c r="I135" s="139"/>
      <c r="J135" s="1"/>
      <c r="K135" s="1"/>
      <c r="L135" s="1"/>
      <c r="M135" s="1"/>
      <c r="N135" s="1"/>
      <c r="O135" s="1"/>
      <c r="P135" s="1"/>
      <c r="Q135" s="1"/>
      <c r="R135" s="1"/>
      <c r="S135" s="1"/>
      <c r="V135" s="1"/>
    </row>
    <row r="136" spans="1:26" ht="15">
      <c r="A136" s="144"/>
      <c r="B136" s="144"/>
      <c r="C136" s="158">
        <v>721</v>
      </c>
      <c r="D136" s="158" t="s">
        <v>78</v>
      </c>
      <c r="E136" s="144"/>
      <c r="F136" s="157"/>
      <c r="G136" s="145"/>
      <c r="H136" s="145"/>
      <c r="I136" s="145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2"/>
      <c r="U136" s="142"/>
      <c r="V136" s="144"/>
      <c r="W136" s="142"/>
      <c r="X136" s="142"/>
      <c r="Y136" s="142"/>
      <c r="Z136" s="142"/>
    </row>
    <row r="137" spans="1:26" ht="24.75" customHeight="1">
      <c r="A137" s="167">
        <v>32</v>
      </c>
      <c r="B137" s="162" t="s">
        <v>229</v>
      </c>
      <c r="C137" s="168" t="s">
        <v>230</v>
      </c>
      <c r="D137" s="162" t="s">
        <v>231</v>
      </c>
      <c r="E137" s="162" t="s">
        <v>201</v>
      </c>
      <c r="F137" s="163">
        <v>1.3</v>
      </c>
      <c r="G137" s="164">
        <v>0</v>
      </c>
      <c r="H137" s="164">
        <v>0</v>
      </c>
      <c r="I137" s="164">
        <f>ROUND(F137*(G137+H137),2)</f>
        <v>0</v>
      </c>
      <c r="J137" s="162">
        <f>ROUND(F137*(N137),2)</f>
        <v>0</v>
      </c>
      <c r="K137" s="165">
        <f>ROUND(F137*(O137),2)</f>
        <v>0</v>
      </c>
      <c r="L137" s="165">
        <f>ROUND(F137*(G137),2)</f>
        <v>0</v>
      </c>
      <c r="M137" s="165">
        <f>ROUND(F137*(H137),2)</f>
        <v>0</v>
      </c>
      <c r="N137" s="165">
        <v>0</v>
      </c>
      <c r="O137" s="165"/>
      <c r="P137" s="173"/>
      <c r="Q137" s="173"/>
      <c r="R137" s="173"/>
      <c r="S137" s="171">
        <f>ROUND(F137*(P137),3)</f>
        <v>0</v>
      </c>
      <c r="T137" s="166"/>
      <c r="U137" s="166"/>
      <c r="V137" s="172"/>
      <c r="Z137">
        <v>0</v>
      </c>
    </row>
    <row r="138" spans="1:26" ht="24.75" customHeight="1">
      <c r="A138" s="167">
        <v>33</v>
      </c>
      <c r="B138" s="162" t="s">
        <v>232</v>
      </c>
      <c r="C138" s="168" t="s">
        <v>233</v>
      </c>
      <c r="D138" s="162" t="s">
        <v>234</v>
      </c>
      <c r="E138" s="162" t="s">
        <v>235</v>
      </c>
      <c r="F138" s="163">
        <v>3</v>
      </c>
      <c r="G138" s="164">
        <v>0</v>
      </c>
      <c r="H138" s="164">
        <v>0</v>
      </c>
      <c r="I138" s="164">
        <f>ROUND(F138*(G138+H138),2)</f>
        <v>0</v>
      </c>
      <c r="J138" s="162">
        <f>ROUND(F138*(N138),2)</f>
        <v>0</v>
      </c>
      <c r="K138" s="165">
        <f>ROUND(F138*(O138),2)</f>
        <v>0</v>
      </c>
      <c r="L138" s="165">
        <f>ROUND(F138*(G138),2)</f>
        <v>0</v>
      </c>
      <c r="M138" s="165">
        <f>ROUND(F138*(H138),2)</f>
        <v>0</v>
      </c>
      <c r="N138" s="165">
        <v>0</v>
      </c>
      <c r="O138" s="165"/>
      <c r="P138" s="172">
        <v>0.00472</v>
      </c>
      <c r="Q138" s="173"/>
      <c r="R138" s="173">
        <v>0.00472</v>
      </c>
      <c r="S138" s="171">
        <f>ROUND(F138*(P138),3)</f>
        <v>0.014</v>
      </c>
      <c r="T138" s="166"/>
      <c r="U138" s="166"/>
      <c r="V138" s="172"/>
      <c r="Z138">
        <v>0</v>
      </c>
    </row>
    <row r="139" spans="1:22" ht="12" customHeight="1">
      <c r="A139" s="159"/>
      <c r="B139" s="159"/>
      <c r="C139" s="169"/>
      <c r="D139" s="169" t="s">
        <v>236</v>
      </c>
      <c r="E139" s="159"/>
      <c r="F139" s="160"/>
      <c r="G139" s="161"/>
      <c r="H139" s="161"/>
      <c r="I139" s="161"/>
      <c r="J139" s="159"/>
      <c r="K139" s="1"/>
      <c r="L139" s="1"/>
      <c r="M139" s="1"/>
      <c r="N139" s="1"/>
      <c r="O139" s="1"/>
      <c r="P139" s="1"/>
      <c r="Q139" s="1"/>
      <c r="R139" s="1"/>
      <c r="S139" s="1"/>
      <c r="V139" s="1"/>
    </row>
    <row r="140" spans="1:22" ht="15">
      <c r="A140" s="159"/>
      <c r="B140" s="159"/>
      <c r="C140" s="159"/>
      <c r="D140" s="170" t="s">
        <v>237</v>
      </c>
      <c r="E140" s="159"/>
      <c r="F140" s="160">
        <v>3</v>
      </c>
      <c r="G140" s="161"/>
      <c r="H140" s="161"/>
      <c r="I140" s="161"/>
      <c r="J140" s="159"/>
      <c r="K140" s="1"/>
      <c r="L140" s="1"/>
      <c r="M140" s="1"/>
      <c r="N140" s="1"/>
      <c r="O140" s="1"/>
      <c r="P140" s="1"/>
      <c r="Q140" s="1"/>
      <c r="R140" s="1"/>
      <c r="S140" s="1"/>
      <c r="V140" s="1"/>
    </row>
    <row r="141" spans="1:26" ht="24.75" customHeight="1">
      <c r="A141" s="167">
        <v>34</v>
      </c>
      <c r="B141" s="162" t="s">
        <v>232</v>
      </c>
      <c r="C141" s="168" t="s">
        <v>238</v>
      </c>
      <c r="D141" s="162" t="s">
        <v>239</v>
      </c>
      <c r="E141" s="162" t="s">
        <v>235</v>
      </c>
      <c r="F141" s="163">
        <v>19</v>
      </c>
      <c r="G141" s="164">
        <v>0</v>
      </c>
      <c r="H141" s="164">
        <v>0</v>
      </c>
      <c r="I141" s="164">
        <f>ROUND(F141*(G141+H141),2)</f>
        <v>0</v>
      </c>
      <c r="J141" s="162">
        <f>ROUND(F141*(N141),2)</f>
        <v>0</v>
      </c>
      <c r="K141" s="165">
        <f>ROUND(F141*(O141),2)</f>
        <v>0</v>
      </c>
      <c r="L141" s="165">
        <f>ROUND(F141*(G141),2)</f>
        <v>0</v>
      </c>
      <c r="M141" s="165">
        <f>ROUND(F141*(H141),2)</f>
        <v>0</v>
      </c>
      <c r="N141" s="165">
        <v>0</v>
      </c>
      <c r="O141" s="165"/>
      <c r="P141" s="172">
        <v>0.00121</v>
      </c>
      <c r="Q141" s="173"/>
      <c r="R141" s="173">
        <v>0.00121</v>
      </c>
      <c r="S141" s="171">
        <f>ROUND(F141*(P141),3)</f>
        <v>0.023</v>
      </c>
      <c r="T141" s="166"/>
      <c r="U141" s="166"/>
      <c r="V141" s="172"/>
      <c r="Z141">
        <v>0</v>
      </c>
    </row>
    <row r="142" spans="1:22" ht="12" customHeight="1">
      <c r="A142" s="159"/>
      <c r="B142" s="159"/>
      <c r="C142" s="169"/>
      <c r="D142" s="169" t="s">
        <v>430</v>
      </c>
      <c r="E142" s="159"/>
      <c r="F142" s="160"/>
      <c r="G142" s="161"/>
      <c r="H142" s="161"/>
      <c r="I142" s="161"/>
      <c r="J142" s="159"/>
      <c r="K142" s="1"/>
      <c r="L142" s="1"/>
      <c r="M142" s="1"/>
      <c r="N142" s="1"/>
      <c r="O142" s="1"/>
      <c r="P142" s="1"/>
      <c r="Q142" s="1"/>
      <c r="R142" s="1"/>
      <c r="S142" s="1"/>
      <c r="V142" s="1"/>
    </row>
    <row r="143" spans="1:22" ht="15">
      <c r="A143" s="159"/>
      <c r="B143" s="159"/>
      <c r="C143" s="159"/>
      <c r="D143" s="170" t="s">
        <v>252</v>
      </c>
      <c r="E143" s="159"/>
      <c r="F143" s="160">
        <v>17</v>
      </c>
      <c r="G143" s="161"/>
      <c r="H143" s="161"/>
      <c r="I143" s="161"/>
      <c r="J143" s="159"/>
      <c r="K143" s="1"/>
      <c r="L143" s="1"/>
      <c r="M143" s="1"/>
      <c r="N143" s="1"/>
      <c r="O143" s="1"/>
      <c r="P143" s="1"/>
      <c r="Q143" s="1"/>
      <c r="R143" s="1"/>
      <c r="S143" s="1"/>
      <c r="V143" s="1"/>
    </row>
    <row r="144" spans="1:22" ht="12" customHeight="1">
      <c r="A144" s="159"/>
      <c r="B144" s="159"/>
      <c r="C144" s="169"/>
      <c r="D144" s="169" t="s">
        <v>431</v>
      </c>
      <c r="E144" s="159"/>
      <c r="F144" s="160"/>
      <c r="G144" s="161"/>
      <c r="H144" s="161"/>
      <c r="I144" s="161"/>
      <c r="J144" s="159"/>
      <c r="K144" s="1"/>
      <c r="L144" s="1"/>
      <c r="M144" s="1"/>
      <c r="N144" s="1"/>
      <c r="O144" s="1"/>
      <c r="P144" s="1"/>
      <c r="Q144" s="1"/>
      <c r="R144" s="1"/>
      <c r="S144" s="1"/>
      <c r="V144" s="1"/>
    </row>
    <row r="145" spans="1:22" ht="15">
      <c r="A145" s="159"/>
      <c r="B145" s="159"/>
      <c r="C145" s="159"/>
      <c r="D145" s="170" t="s">
        <v>242</v>
      </c>
      <c r="E145" s="159"/>
      <c r="F145" s="160">
        <v>2</v>
      </c>
      <c r="G145" s="161"/>
      <c r="H145" s="161"/>
      <c r="I145" s="161"/>
      <c r="J145" s="159"/>
      <c r="K145" s="1"/>
      <c r="L145" s="1"/>
      <c r="M145" s="1"/>
      <c r="N145" s="1"/>
      <c r="O145" s="1"/>
      <c r="P145" s="1"/>
      <c r="Q145" s="1"/>
      <c r="R145" s="1"/>
      <c r="S145" s="1"/>
      <c r="V145" s="1"/>
    </row>
    <row r="146" spans="1:26" ht="24.75" customHeight="1">
      <c r="A146" s="167">
        <v>35</v>
      </c>
      <c r="B146" s="162" t="s">
        <v>232</v>
      </c>
      <c r="C146" s="168" t="s">
        <v>243</v>
      </c>
      <c r="D146" s="162" t="s">
        <v>244</v>
      </c>
      <c r="E146" s="162" t="s">
        <v>195</v>
      </c>
      <c r="F146" s="163">
        <v>24.3</v>
      </c>
      <c r="G146" s="164">
        <v>0</v>
      </c>
      <c r="H146" s="164">
        <v>0</v>
      </c>
      <c r="I146" s="164">
        <f>ROUND(F146*(G146+H146),2)</f>
        <v>0</v>
      </c>
      <c r="J146" s="162">
        <f>ROUND(F146*(N146),2)</f>
        <v>0</v>
      </c>
      <c r="K146" s="165">
        <f>ROUND(F146*(O146),2)</f>
        <v>0</v>
      </c>
      <c r="L146" s="165">
        <f>ROUND(F146*(G146),2)</f>
        <v>0</v>
      </c>
      <c r="M146" s="165">
        <f>ROUND(F146*(H146),2)</f>
        <v>0</v>
      </c>
      <c r="N146" s="165">
        <v>0</v>
      </c>
      <c r="O146" s="165"/>
      <c r="P146" s="173"/>
      <c r="Q146" s="173"/>
      <c r="R146" s="173"/>
      <c r="S146" s="171">
        <f>ROUND(F146*(P146),3)</f>
        <v>0</v>
      </c>
      <c r="T146" s="166"/>
      <c r="U146" s="166"/>
      <c r="V146" s="172"/>
      <c r="Z146">
        <v>0</v>
      </c>
    </row>
    <row r="147" spans="1:22" ht="12" customHeight="1">
      <c r="A147" s="159"/>
      <c r="B147" s="159"/>
      <c r="C147" s="169"/>
      <c r="D147" s="169" t="s">
        <v>417</v>
      </c>
      <c r="E147" s="159"/>
      <c r="F147" s="160"/>
      <c r="G147" s="161"/>
      <c r="H147" s="161"/>
      <c r="I147" s="161"/>
      <c r="J147" s="159"/>
      <c r="K147" s="1"/>
      <c r="L147" s="1"/>
      <c r="M147" s="1"/>
      <c r="N147" s="1"/>
      <c r="O147" s="1"/>
      <c r="P147" s="1"/>
      <c r="Q147" s="1"/>
      <c r="R147" s="1"/>
      <c r="S147" s="1"/>
      <c r="V147" s="1"/>
    </row>
    <row r="148" spans="1:22" ht="15">
      <c r="A148" s="159"/>
      <c r="B148" s="159"/>
      <c r="C148" s="159"/>
      <c r="D148" s="170" t="s">
        <v>245</v>
      </c>
      <c r="E148" s="159"/>
      <c r="F148" s="160">
        <v>21</v>
      </c>
      <c r="G148" s="161"/>
      <c r="H148" s="161"/>
      <c r="I148" s="161"/>
      <c r="J148" s="159"/>
      <c r="K148" s="1"/>
      <c r="L148" s="1"/>
      <c r="M148" s="1"/>
      <c r="N148" s="1"/>
      <c r="O148" s="1"/>
      <c r="P148" s="1"/>
      <c r="Q148" s="1"/>
      <c r="R148" s="1"/>
      <c r="S148" s="1"/>
      <c r="V148" s="1"/>
    </row>
    <row r="149" spans="1:22" ht="12" customHeight="1">
      <c r="A149" s="159"/>
      <c r="B149" s="159"/>
      <c r="C149" s="169"/>
      <c r="D149" s="169" t="s">
        <v>432</v>
      </c>
      <c r="E149" s="159"/>
      <c r="F149" s="160"/>
      <c r="G149" s="161"/>
      <c r="H149" s="161"/>
      <c r="I149" s="161"/>
      <c r="J149" s="159"/>
      <c r="K149" s="1"/>
      <c r="L149" s="1"/>
      <c r="M149" s="1"/>
      <c r="N149" s="1"/>
      <c r="O149" s="1"/>
      <c r="P149" s="1"/>
      <c r="Q149" s="1"/>
      <c r="R149" s="1"/>
      <c r="S149" s="1"/>
      <c r="V149" s="1"/>
    </row>
    <row r="150" spans="1:22" ht="15">
      <c r="A150" s="159"/>
      <c r="B150" s="159"/>
      <c r="C150" s="159"/>
      <c r="D150" s="170" t="s">
        <v>247</v>
      </c>
      <c r="E150" s="159"/>
      <c r="F150" s="160">
        <v>3.3</v>
      </c>
      <c r="G150" s="161"/>
      <c r="H150" s="161"/>
      <c r="I150" s="161"/>
      <c r="J150" s="159"/>
      <c r="K150" s="1"/>
      <c r="L150" s="1"/>
      <c r="M150" s="1"/>
      <c r="N150" s="1"/>
      <c r="O150" s="1"/>
      <c r="P150" s="1"/>
      <c r="Q150" s="1"/>
      <c r="R150" s="1"/>
      <c r="S150" s="1"/>
      <c r="V150" s="1"/>
    </row>
    <row r="151" spans="1:26" ht="15">
      <c r="A151" s="144"/>
      <c r="B151" s="144"/>
      <c r="C151" s="158">
        <v>721</v>
      </c>
      <c r="D151" s="158" t="s">
        <v>78</v>
      </c>
      <c r="E151" s="144"/>
      <c r="F151" s="157"/>
      <c r="G151" s="146">
        <f>ROUND((SUM(L136:L150))/1,2)</f>
        <v>0</v>
      </c>
      <c r="H151" s="146">
        <f>ROUND((SUM(M136:M150))/1,2)</f>
        <v>0</v>
      </c>
      <c r="I151" s="146">
        <f>ROUND((SUM(I136:I150))/1,2)</f>
        <v>0</v>
      </c>
      <c r="J151" s="144"/>
      <c r="K151" s="144"/>
      <c r="L151" s="144">
        <f>ROUND((SUM(L136:L150))/1,2)</f>
        <v>0</v>
      </c>
      <c r="M151" s="144">
        <f>ROUND((SUM(M136:M150))/1,2)</f>
        <v>0</v>
      </c>
      <c r="N151" s="144"/>
      <c r="O151" s="144"/>
      <c r="P151" s="174"/>
      <c r="Q151" s="144"/>
      <c r="R151" s="144"/>
      <c r="S151" s="174">
        <f>ROUND((SUM(S136:S150))/1,2)</f>
        <v>0.04</v>
      </c>
      <c r="T151" s="142"/>
      <c r="U151" s="142"/>
      <c r="V151" s="2">
        <f>ROUND((SUM(V136:V150))/1,2)</f>
        <v>0</v>
      </c>
      <c r="W151" s="142"/>
      <c r="X151" s="142"/>
      <c r="Y151" s="142"/>
      <c r="Z151" s="142"/>
    </row>
    <row r="152" spans="1:22" ht="15">
      <c r="A152" s="1"/>
      <c r="B152" s="1"/>
      <c r="C152" s="1"/>
      <c r="D152" s="1"/>
      <c r="E152" s="1"/>
      <c r="F152" s="153"/>
      <c r="G152" s="139"/>
      <c r="H152" s="139"/>
      <c r="I152" s="139"/>
      <c r="J152" s="1"/>
      <c r="K152" s="1"/>
      <c r="L152" s="1"/>
      <c r="M152" s="1"/>
      <c r="N152" s="1"/>
      <c r="O152" s="1"/>
      <c r="P152" s="1"/>
      <c r="Q152" s="1"/>
      <c r="R152" s="1"/>
      <c r="S152" s="1"/>
      <c r="V152" s="1"/>
    </row>
    <row r="153" spans="1:26" ht="15">
      <c r="A153" s="144"/>
      <c r="B153" s="144"/>
      <c r="C153" s="158">
        <v>722</v>
      </c>
      <c r="D153" s="158" t="s">
        <v>79</v>
      </c>
      <c r="E153" s="144"/>
      <c r="F153" s="157"/>
      <c r="G153" s="145"/>
      <c r="H153" s="145"/>
      <c r="I153" s="145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2"/>
      <c r="U153" s="142"/>
      <c r="V153" s="144"/>
      <c r="W153" s="142"/>
      <c r="X153" s="142"/>
      <c r="Y153" s="142"/>
      <c r="Z153" s="142"/>
    </row>
    <row r="154" spans="1:26" ht="24.75" customHeight="1">
      <c r="A154" s="167">
        <v>36</v>
      </c>
      <c r="B154" s="162" t="s">
        <v>248</v>
      </c>
      <c r="C154" s="168" t="s">
        <v>249</v>
      </c>
      <c r="D154" s="162" t="s">
        <v>250</v>
      </c>
      <c r="E154" s="162" t="s">
        <v>235</v>
      </c>
      <c r="F154" s="163">
        <v>19</v>
      </c>
      <c r="G154" s="164">
        <v>0</v>
      </c>
      <c r="H154" s="164">
        <v>0</v>
      </c>
      <c r="I154" s="164">
        <f>ROUND(F154*(G154+H154),2)</f>
        <v>0</v>
      </c>
      <c r="J154" s="162">
        <f>ROUND(F154*(N154),2)</f>
        <v>0</v>
      </c>
      <c r="K154" s="165">
        <f>ROUND(F154*(O154),2)</f>
        <v>0</v>
      </c>
      <c r="L154" s="165">
        <f>ROUND(F154*(G154),2)</f>
        <v>0</v>
      </c>
      <c r="M154" s="165">
        <f>ROUND(F154*(H154),2)</f>
        <v>0</v>
      </c>
      <c r="N154" s="165">
        <v>0</v>
      </c>
      <c r="O154" s="165"/>
      <c r="P154" s="172">
        <v>0.0001</v>
      </c>
      <c r="Q154" s="173"/>
      <c r="R154" s="173">
        <v>0.0001</v>
      </c>
      <c r="S154" s="171">
        <f>ROUND(F154*(P154),3)</f>
        <v>0.002</v>
      </c>
      <c r="T154" s="166"/>
      <c r="U154" s="166"/>
      <c r="V154" s="172"/>
      <c r="Z154">
        <v>0</v>
      </c>
    </row>
    <row r="155" spans="1:22" ht="12" customHeight="1">
      <c r="A155" s="159"/>
      <c r="B155" s="159"/>
      <c r="C155" s="169"/>
      <c r="D155" s="169" t="s">
        <v>433</v>
      </c>
      <c r="E155" s="159"/>
      <c r="F155" s="160"/>
      <c r="G155" s="161"/>
      <c r="H155" s="161"/>
      <c r="I155" s="161"/>
      <c r="J155" s="159"/>
      <c r="K155" s="1"/>
      <c r="L155" s="1"/>
      <c r="M155" s="1"/>
      <c r="N155" s="1"/>
      <c r="O155" s="1"/>
      <c r="P155" s="1"/>
      <c r="Q155" s="1"/>
      <c r="R155" s="1"/>
      <c r="S155" s="1"/>
      <c r="V155" s="1"/>
    </row>
    <row r="156" spans="1:22" ht="15">
      <c r="A156" s="159"/>
      <c r="B156" s="159"/>
      <c r="C156" s="159"/>
      <c r="D156" s="170" t="s">
        <v>252</v>
      </c>
      <c r="E156" s="159"/>
      <c r="F156" s="160">
        <v>17</v>
      </c>
      <c r="G156" s="161"/>
      <c r="H156" s="161"/>
      <c r="I156" s="161"/>
      <c r="J156" s="159"/>
      <c r="K156" s="1"/>
      <c r="L156" s="1"/>
      <c r="M156" s="1"/>
      <c r="N156" s="1"/>
      <c r="O156" s="1"/>
      <c r="P156" s="1"/>
      <c r="Q156" s="1"/>
      <c r="R156" s="1"/>
      <c r="S156" s="1"/>
      <c r="V156" s="1"/>
    </row>
    <row r="157" spans="1:22" ht="12" customHeight="1">
      <c r="A157" s="159"/>
      <c r="B157" s="159"/>
      <c r="C157" s="169"/>
      <c r="D157" s="169" t="s">
        <v>434</v>
      </c>
      <c r="E157" s="159"/>
      <c r="F157" s="160"/>
      <c r="G157" s="161"/>
      <c r="H157" s="161"/>
      <c r="I157" s="161"/>
      <c r="J157" s="159"/>
      <c r="K157" s="1"/>
      <c r="L157" s="1"/>
      <c r="M157" s="1"/>
      <c r="N157" s="1"/>
      <c r="O157" s="1"/>
      <c r="P157" s="1"/>
      <c r="Q157" s="1"/>
      <c r="R157" s="1"/>
      <c r="S157" s="1"/>
      <c r="V157" s="1"/>
    </row>
    <row r="158" spans="1:22" ht="15">
      <c r="A158" s="159"/>
      <c r="B158" s="159"/>
      <c r="C158" s="159"/>
      <c r="D158" s="170" t="s">
        <v>254</v>
      </c>
      <c r="E158" s="159"/>
      <c r="F158" s="160">
        <v>2</v>
      </c>
      <c r="G158" s="161"/>
      <c r="H158" s="161"/>
      <c r="I158" s="161"/>
      <c r="J158" s="159"/>
      <c r="K158" s="1"/>
      <c r="L158" s="1"/>
      <c r="M158" s="1"/>
      <c r="N158" s="1"/>
      <c r="O158" s="1"/>
      <c r="P158" s="1"/>
      <c r="Q158" s="1"/>
      <c r="R158" s="1"/>
      <c r="S158" s="1"/>
      <c r="V158" s="1"/>
    </row>
    <row r="159" spans="1:26" ht="15">
      <c r="A159" s="144"/>
      <c r="B159" s="144"/>
      <c r="C159" s="158">
        <v>722</v>
      </c>
      <c r="D159" s="158" t="s">
        <v>79</v>
      </c>
      <c r="E159" s="144"/>
      <c r="F159" s="157"/>
      <c r="G159" s="146">
        <f>ROUND((SUM(L153:L158))/1,2)</f>
        <v>0</v>
      </c>
      <c r="H159" s="146">
        <f>ROUND((SUM(M153:M158))/1,2)</f>
        <v>0</v>
      </c>
      <c r="I159" s="146">
        <f>ROUND((SUM(I153:I158))/1,2)</f>
        <v>0</v>
      </c>
      <c r="J159" s="144"/>
      <c r="K159" s="144"/>
      <c r="L159" s="144">
        <f>ROUND((SUM(L153:L158))/1,2)</f>
        <v>0</v>
      </c>
      <c r="M159" s="144">
        <f>ROUND((SUM(M153:M158))/1,2)</f>
        <v>0</v>
      </c>
      <c r="N159" s="144"/>
      <c r="O159" s="144"/>
      <c r="P159" s="174"/>
      <c r="Q159" s="144"/>
      <c r="R159" s="144"/>
      <c r="S159" s="174">
        <f>ROUND((SUM(S153:S158))/1,2)</f>
        <v>0</v>
      </c>
      <c r="T159" s="142"/>
      <c r="U159" s="142"/>
      <c r="V159" s="2">
        <f>ROUND((SUM(V153:V158))/1,2)</f>
        <v>0</v>
      </c>
      <c r="W159" s="142"/>
      <c r="X159" s="142"/>
      <c r="Y159" s="142"/>
      <c r="Z159" s="142"/>
    </row>
    <row r="160" spans="1:22" ht="15">
      <c r="A160" s="1"/>
      <c r="B160" s="1"/>
      <c r="C160" s="1"/>
      <c r="D160" s="1"/>
      <c r="E160" s="1"/>
      <c r="F160" s="153"/>
      <c r="G160" s="139"/>
      <c r="H160" s="139"/>
      <c r="I160" s="139"/>
      <c r="J160" s="1"/>
      <c r="K160" s="1"/>
      <c r="L160" s="1"/>
      <c r="M160" s="1"/>
      <c r="N160" s="1"/>
      <c r="O160" s="1"/>
      <c r="P160" s="1"/>
      <c r="Q160" s="1"/>
      <c r="R160" s="1"/>
      <c r="S160" s="1"/>
      <c r="V160" s="1"/>
    </row>
    <row r="161" spans="1:26" ht="15">
      <c r="A161" s="144"/>
      <c r="B161" s="144"/>
      <c r="C161" s="158">
        <v>725</v>
      </c>
      <c r="D161" s="158" t="s">
        <v>80</v>
      </c>
      <c r="E161" s="144"/>
      <c r="F161" s="157"/>
      <c r="G161" s="145"/>
      <c r="H161" s="145"/>
      <c r="I161" s="145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2"/>
      <c r="U161" s="142"/>
      <c r="V161" s="144"/>
      <c r="W161" s="142"/>
      <c r="X161" s="142"/>
      <c r="Y161" s="142"/>
      <c r="Z161" s="142"/>
    </row>
    <row r="162" spans="1:26" ht="24.75" customHeight="1">
      <c r="A162" s="167">
        <v>37</v>
      </c>
      <c r="B162" s="162" t="s">
        <v>255</v>
      </c>
      <c r="C162" s="168" t="s">
        <v>256</v>
      </c>
      <c r="D162" s="162" t="s">
        <v>435</v>
      </c>
      <c r="E162" s="162" t="s">
        <v>258</v>
      </c>
      <c r="F162" s="163">
        <v>8</v>
      </c>
      <c r="G162" s="164">
        <v>0</v>
      </c>
      <c r="H162" s="164">
        <v>0</v>
      </c>
      <c r="I162" s="164">
        <f>ROUND(F162*(G162+H162),2)</f>
        <v>0</v>
      </c>
      <c r="J162" s="162">
        <f>ROUND(F162*(N162),2)</f>
        <v>0</v>
      </c>
      <c r="K162" s="165">
        <f>ROUND(F162*(O162),2)</f>
        <v>0</v>
      </c>
      <c r="L162" s="165">
        <f>ROUND(F162*(G162),2)</f>
        <v>0</v>
      </c>
      <c r="M162" s="165">
        <f>ROUND(F162*(H162),2)</f>
        <v>0</v>
      </c>
      <c r="N162" s="165">
        <v>0</v>
      </c>
      <c r="O162" s="165"/>
      <c r="P162" s="173"/>
      <c r="Q162" s="173"/>
      <c r="R162" s="173"/>
      <c r="S162" s="171">
        <f>ROUND(F162*(P162),3)</f>
        <v>0</v>
      </c>
      <c r="T162" s="166"/>
      <c r="U162" s="166"/>
      <c r="V162" s="172"/>
      <c r="Z162">
        <v>0</v>
      </c>
    </row>
    <row r="163" spans="1:22" ht="12" customHeight="1">
      <c r="A163" s="159"/>
      <c r="B163" s="159"/>
      <c r="C163" s="169"/>
      <c r="D163" s="169" t="s">
        <v>436</v>
      </c>
      <c r="E163" s="159"/>
      <c r="F163" s="160"/>
      <c r="G163" s="161"/>
      <c r="H163" s="161"/>
      <c r="I163" s="161"/>
      <c r="J163" s="159"/>
      <c r="K163" s="1"/>
      <c r="L163" s="1"/>
      <c r="M163" s="1"/>
      <c r="N163" s="1"/>
      <c r="O163" s="1"/>
      <c r="P163" s="1"/>
      <c r="Q163" s="1"/>
      <c r="R163" s="1"/>
      <c r="S163" s="1"/>
      <c r="V163" s="1"/>
    </row>
    <row r="164" spans="1:22" ht="15">
      <c r="A164" s="159"/>
      <c r="B164" s="159"/>
      <c r="C164" s="159"/>
      <c r="D164" s="170" t="s">
        <v>260</v>
      </c>
      <c r="E164" s="159"/>
      <c r="F164" s="160">
        <v>8</v>
      </c>
      <c r="G164" s="161"/>
      <c r="H164" s="161"/>
      <c r="I164" s="161"/>
      <c r="J164" s="159"/>
      <c r="K164" s="1"/>
      <c r="L164" s="1"/>
      <c r="M164" s="1"/>
      <c r="N164" s="1"/>
      <c r="O164" s="1"/>
      <c r="P164" s="1"/>
      <c r="Q164" s="1"/>
      <c r="R164" s="1"/>
      <c r="S164" s="1"/>
      <c r="V164" s="1"/>
    </row>
    <row r="165" spans="1:26" ht="24.75" customHeight="1">
      <c r="A165" s="167">
        <v>38</v>
      </c>
      <c r="B165" s="162" t="s">
        <v>255</v>
      </c>
      <c r="C165" s="168" t="s">
        <v>261</v>
      </c>
      <c r="D165" s="162" t="s">
        <v>262</v>
      </c>
      <c r="E165" s="162" t="s">
        <v>263</v>
      </c>
      <c r="F165" s="163">
        <v>3</v>
      </c>
      <c r="G165" s="164">
        <v>0</v>
      </c>
      <c r="H165" s="164">
        <v>0</v>
      </c>
      <c r="I165" s="164">
        <f aca="true" t="shared" si="0" ref="I165:I186">ROUND(F165*(G165+H165),2)</f>
        <v>0</v>
      </c>
      <c r="J165" s="162">
        <f aca="true" t="shared" si="1" ref="J165:J186">ROUND(F165*(N165),2)</f>
        <v>0</v>
      </c>
      <c r="K165" s="165">
        <f aca="true" t="shared" si="2" ref="K165:K186">ROUND(F165*(O165),2)</f>
        <v>0</v>
      </c>
      <c r="L165" s="165">
        <f aca="true" t="shared" si="3" ref="L165:L186">ROUND(F165*(G165),2)</f>
        <v>0</v>
      </c>
      <c r="M165" s="165">
        <f aca="true" t="shared" si="4" ref="M165:M186">ROUND(F165*(H165),2)</f>
        <v>0</v>
      </c>
      <c r="N165" s="165">
        <v>0</v>
      </c>
      <c r="O165" s="165"/>
      <c r="P165" s="172">
        <v>0.00066</v>
      </c>
      <c r="Q165" s="173"/>
      <c r="R165" s="173">
        <v>0.00066</v>
      </c>
      <c r="S165" s="171">
        <f aca="true" t="shared" si="5" ref="S165:S186">ROUND(F165*(P165),3)</f>
        <v>0.002</v>
      </c>
      <c r="T165" s="166"/>
      <c r="U165" s="166"/>
      <c r="V165" s="172"/>
      <c r="Z165">
        <v>0</v>
      </c>
    </row>
    <row r="166" spans="1:26" ht="24.75" customHeight="1">
      <c r="A166" s="167">
        <v>39</v>
      </c>
      <c r="B166" s="162" t="s">
        <v>255</v>
      </c>
      <c r="C166" s="168" t="s">
        <v>264</v>
      </c>
      <c r="D166" s="162" t="s">
        <v>265</v>
      </c>
      <c r="E166" s="162" t="s">
        <v>235</v>
      </c>
      <c r="F166" s="163">
        <v>3</v>
      </c>
      <c r="G166" s="164">
        <v>0</v>
      </c>
      <c r="H166" s="164">
        <v>0</v>
      </c>
      <c r="I166" s="164">
        <f t="shared" si="0"/>
        <v>0</v>
      </c>
      <c r="J166" s="162">
        <f t="shared" si="1"/>
        <v>0</v>
      </c>
      <c r="K166" s="165">
        <f t="shared" si="2"/>
        <v>0</v>
      </c>
      <c r="L166" s="165">
        <f t="shared" si="3"/>
        <v>0</v>
      </c>
      <c r="M166" s="165">
        <f t="shared" si="4"/>
        <v>0</v>
      </c>
      <c r="N166" s="165">
        <v>0</v>
      </c>
      <c r="O166" s="165"/>
      <c r="P166" s="172">
        <v>4E-05</v>
      </c>
      <c r="Q166" s="173"/>
      <c r="R166" s="173">
        <v>4E-05</v>
      </c>
      <c r="S166" s="171">
        <f t="shared" si="5"/>
        <v>0</v>
      </c>
      <c r="T166" s="166"/>
      <c r="U166" s="166"/>
      <c r="V166" s="172"/>
      <c r="Z166">
        <v>0</v>
      </c>
    </row>
    <row r="167" spans="1:26" ht="24.75" customHeight="1">
      <c r="A167" s="167">
        <v>40</v>
      </c>
      <c r="B167" s="162" t="s">
        <v>255</v>
      </c>
      <c r="C167" s="168" t="s">
        <v>266</v>
      </c>
      <c r="D167" s="162" t="s">
        <v>267</v>
      </c>
      <c r="E167" s="162" t="s">
        <v>235</v>
      </c>
      <c r="F167" s="163">
        <v>8</v>
      </c>
      <c r="G167" s="164">
        <v>0</v>
      </c>
      <c r="H167" s="164">
        <v>0</v>
      </c>
      <c r="I167" s="164">
        <f t="shared" si="0"/>
        <v>0</v>
      </c>
      <c r="J167" s="162">
        <f t="shared" si="1"/>
        <v>0</v>
      </c>
      <c r="K167" s="165">
        <f t="shared" si="2"/>
        <v>0</v>
      </c>
      <c r="L167" s="165">
        <f t="shared" si="3"/>
        <v>0</v>
      </c>
      <c r="M167" s="165">
        <f t="shared" si="4"/>
        <v>0</v>
      </c>
      <c r="N167" s="165">
        <v>0</v>
      </c>
      <c r="O167" s="165"/>
      <c r="P167" s="172">
        <v>0.00012</v>
      </c>
      <c r="Q167" s="173"/>
      <c r="R167" s="173">
        <v>0.00012</v>
      </c>
      <c r="S167" s="171">
        <f t="shared" si="5"/>
        <v>0.001</v>
      </c>
      <c r="T167" s="166"/>
      <c r="U167" s="166"/>
      <c r="V167" s="172"/>
      <c r="Z167">
        <v>0</v>
      </c>
    </row>
    <row r="168" spans="1:26" ht="24.75" customHeight="1">
      <c r="A168" s="167">
        <v>41</v>
      </c>
      <c r="B168" s="162" t="s">
        <v>255</v>
      </c>
      <c r="C168" s="168" t="s">
        <v>268</v>
      </c>
      <c r="D168" s="162" t="s">
        <v>269</v>
      </c>
      <c r="E168" s="162" t="s">
        <v>235</v>
      </c>
      <c r="F168" s="163">
        <v>8</v>
      </c>
      <c r="G168" s="164">
        <v>0</v>
      </c>
      <c r="H168" s="164">
        <v>0</v>
      </c>
      <c r="I168" s="164">
        <f t="shared" si="0"/>
        <v>0</v>
      </c>
      <c r="J168" s="162">
        <f t="shared" si="1"/>
        <v>0</v>
      </c>
      <c r="K168" s="165">
        <f t="shared" si="2"/>
        <v>0</v>
      </c>
      <c r="L168" s="165">
        <f t="shared" si="3"/>
        <v>0</v>
      </c>
      <c r="M168" s="165">
        <f t="shared" si="4"/>
        <v>0</v>
      </c>
      <c r="N168" s="165">
        <v>0</v>
      </c>
      <c r="O168" s="165"/>
      <c r="P168" s="172">
        <v>1E-05</v>
      </c>
      <c r="Q168" s="173"/>
      <c r="R168" s="173">
        <v>1E-05</v>
      </c>
      <c r="S168" s="171">
        <f t="shared" si="5"/>
        <v>0</v>
      </c>
      <c r="T168" s="166"/>
      <c r="U168" s="166"/>
      <c r="V168" s="172"/>
      <c r="Z168">
        <v>0</v>
      </c>
    </row>
    <row r="169" spans="1:26" ht="24.75" customHeight="1">
      <c r="A169" s="167">
        <v>42</v>
      </c>
      <c r="B169" s="162" t="s">
        <v>255</v>
      </c>
      <c r="C169" s="168" t="s">
        <v>270</v>
      </c>
      <c r="D169" s="162" t="s">
        <v>271</v>
      </c>
      <c r="E169" s="162" t="s">
        <v>235</v>
      </c>
      <c r="F169" s="163">
        <v>8</v>
      </c>
      <c r="G169" s="164">
        <v>0</v>
      </c>
      <c r="H169" s="164">
        <v>0</v>
      </c>
      <c r="I169" s="164">
        <f t="shared" si="0"/>
        <v>0</v>
      </c>
      <c r="J169" s="162">
        <f t="shared" si="1"/>
        <v>0</v>
      </c>
      <c r="K169" s="165">
        <f t="shared" si="2"/>
        <v>0</v>
      </c>
      <c r="L169" s="165">
        <f t="shared" si="3"/>
        <v>0</v>
      </c>
      <c r="M169" s="165">
        <f t="shared" si="4"/>
        <v>0</v>
      </c>
      <c r="N169" s="165">
        <v>0</v>
      </c>
      <c r="O169" s="165"/>
      <c r="P169" s="172">
        <v>1E-05</v>
      </c>
      <c r="Q169" s="173"/>
      <c r="R169" s="173">
        <v>1E-05</v>
      </c>
      <c r="S169" s="171">
        <f t="shared" si="5"/>
        <v>0</v>
      </c>
      <c r="T169" s="166"/>
      <c r="U169" s="166"/>
      <c r="V169" s="172"/>
      <c r="Z169">
        <v>0</v>
      </c>
    </row>
    <row r="170" spans="1:26" ht="24.75" customHeight="1">
      <c r="A170" s="167">
        <v>43</v>
      </c>
      <c r="B170" s="162" t="s">
        <v>255</v>
      </c>
      <c r="C170" s="168" t="s">
        <v>272</v>
      </c>
      <c r="D170" s="162" t="s">
        <v>273</v>
      </c>
      <c r="E170" s="162" t="s">
        <v>201</v>
      </c>
      <c r="F170" s="163">
        <v>0.4</v>
      </c>
      <c r="G170" s="164">
        <v>0</v>
      </c>
      <c r="H170" s="164">
        <v>0</v>
      </c>
      <c r="I170" s="164">
        <f t="shared" si="0"/>
        <v>0</v>
      </c>
      <c r="J170" s="162">
        <f t="shared" si="1"/>
        <v>0</v>
      </c>
      <c r="K170" s="165">
        <f t="shared" si="2"/>
        <v>0</v>
      </c>
      <c r="L170" s="165">
        <f t="shared" si="3"/>
        <v>0</v>
      </c>
      <c r="M170" s="165">
        <f t="shared" si="4"/>
        <v>0</v>
      </c>
      <c r="N170" s="165">
        <v>0</v>
      </c>
      <c r="O170" s="165"/>
      <c r="P170" s="173"/>
      <c r="Q170" s="173"/>
      <c r="R170" s="173"/>
      <c r="S170" s="171">
        <f t="shared" si="5"/>
        <v>0</v>
      </c>
      <c r="T170" s="166"/>
      <c r="U170" s="166"/>
      <c r="V170" s="172"/>
      <c r="Z170">
        <v>0</v>
      </c>
    </row>
    <row r="171" spans="1:26" ht="24.75" customHeight="1">
      <c r="A171" s="167">
        <v>44</v>
      </c>
      <c r="B171" s="162" t="s">
        <v>274</v>
      </c>
      <c r="C171" s="168" t="s">
        <v>275</v>
      </c>
      <c r="D171" s="162" t="s">
        <v>276</v>
      </c>
      <c r="E171" s="162" t="s">
        <v>263</v>
      </c>
      <c r="F171" s="163">
        <v>3</v>
      </c>
      <c r="G171" s="164">
        <v>0</v>
      </c>
      <c r="H171" s="164">
        <v>0</v>
      </c>
      <c r="I171" s="164">
        <f t="shared" si="0"/>
        <v>0</v>
      </c>
      <c r="J171" s="162">
        <f t="shared" si="1"/>
        <v>0</v>
      </c>
      <c r="K171" s="165">
        <f t="shared" si="2"/>
        <v>0</v>
      </c>
      <c r="L171" s="165">
        <f t="shared" si="3"/>
        <v>0</v>
      </c>
      <c r="M171" s="165">
        <f t="shared" si="4"/>
        <v>0</v>
      </c>
      <c r="N171" s="165">
        <v>0</v>
      </c>
      <c r="O171" s="165"/>
      <c r="P171" s="173"/>
      <c r="Q171" s="173"/>
      <c r="R171" s="173"/>
      <c r="S171" s="171">
        <f t="shared" si="5"/>
        <v>0</v>
      </c>
      <c r="T171" s="166"/>
      <c r="U171" s="166"/>
      <c r="V171" s="172"/>
      <c r="Z171">
        <v>0</v>
      </c>
    </row>
    <row r="172" spans="1:26" ht="24.75" customHeight="1">
      <c r="A172" s="167">
        <v>45</v>
      </c>
      <c r="B172" s="162" t="s">
        <v>274</v>
      </c>
      <c r="C172" s="168" t="s">
        <v>277</v>
      </c>
      <c r="D172" s="162" t="s">
        <v>278</v>
      </c>
      <c r="E172" s="162" t="s">
        <v>263</v>
      </c>
      <c r="F172" s="163">
        <v>8</v>
      </c>
      <c r="G172" s="164">
        <v>0</v>
      </c>
      <c r="H172" s="164">
        <v>0</v>
      </c>
      <c r="I172" s="164">
        <f t="shared" si="0"/>
        <v>0</v>
      </c>
      <c r="J172" s="162">
        <f t="shared" si="1"/>
        <v>0</v>
      </c>
      <c r="K172" s="165">
        <f t="shared" si="2"/>
        <v>0</v>
      </c>
      <c r="L172" s="165">
        <f t="shared" si="3"/>
        <v>0</v>
      </c>
      <c r="M172" s="165">
        <f t="shared" si="4"/>
        <v>0</v>
      </c>
      <c r="N172" s="165">
        <v>0</v>
      </c>
      <c r="O172" s="165"/>
      <c r="P172" s="173"/>
      <c r="Q172" s="173"/>
      <c r="R172" s="173"/>
      <c r="S172" s="171">
        <f t="shared" si="5"/>
        <v>0</v>
      </c>
      <c r="T172" s="166"/>
      <c r="U172" s="166"/>
      <c r="V172" s="172">
        <f>ROUND(F172*(X172),3)</f>
        <v>0.704</v>
      </c>
      <c r="X172">
        <v>0.088</v>
      </c>
      <c r="Z172">
        <v>0</v>
      </c>
    </row>
    <row r="173" spans="1:26" ht="24.75" customHeight="1">
      <c r="A173" s="167">
        <v>46</v>
      </c>
      <c r="B173" s="162" t="s">
        <v>274</v>
      </c>
      <c r="C173" s="168" t="s">
        <v>279</v>
      </c>
      <c r="D173" s="162" t="s">
        <v>280</v>
      </c>
      <c r="E173" s="162" t="s">
        <v>263</v>
      </c>
      <c r="F173" s="163">
        <v>3</v>
      </c>
      <c r="G173" s="164">
        <v>0</v>
      </c>
      <c r="H173" s="164">
        <v>0</v>
      </c>
      <c r="I173" s="164">
        <f t="shared" si="0"/>
        <v>0</v>
      </c>
      <c r="J173" s="162">
        <f t="shared" si="1"/>
        <v>0</v>
      </c>
      <c r="K173" s="165">
        <f t="shared" si="2"/>
        <v>0</v>
      </c>
      <c r="L173" s="165">
        <f t="shared" si="3"/>
        <v>0</v>
      </c>
      <c r="M173" s="165">
        <f t="shared" si="4"/>
        <v>0</v>
      </c>
      <c r="N173" s="165">
        <v>0</v>
      </c>
      <c r="O173" s="165"/>
      <c r="P173" s="173"/>
      <c r="Q173" s="173"/>
      <c r="R173" s="173"/>
      <c r="S173" s="171">
        <f t="shared" si="5"/>
        <v>0</v>
      </c>
      <c r="T173" s="166"/>
      <c r="U173" s="166"/>
      <c r="V173" s="172">
        <f>ROUND(F173*(X173),3)</f>
        <v>0.003</v>
      </c>
      <c r="X173">
        <v>0.00116</v>
      </c>
      <c r="Z173">
        <v>0</v>
      </c>
    </row>
    <row r="174" spans="1:26" ht="24.75" customHeight="1">
      <c r="A174" s="167">
        <v>47</v>
      </c>
      <c r="B174" s="162" t="s">
        <v>274</v>
      </c>
      <c r="C174" s="168" t="s">
        <v>281</v>
      </c>
      <c r="D174" s="162" t="s">
        <v>282</v>
      </c>
      <c r="E174" s="162" t="s">
        <v>235</v>
      </c>
      <c r="F174" s="163">
        <v>8</v>
      </c>
      <c r="G174" s="164">
        <v>0</v>
      </c>
      <c r="H174" s="164">
        <v>0</v>
      </c>
      <c r="I174" s="164">
        <f t="shared" si="0"/>
        <v>0</v>
      </c>
      <c r="J174" s="162">
        <f t="shared" si="1"/>
        <v>0</v>
      </c>
      <c r="K174" s="165">
        <f t="shared" si="2"/>
        <v>0</v>
      </c>
      <c r="L174" s="165">
        <f t="shared" si="3"/>
        <v>0</v>
      </c>
      <c r="M174" s="165">
        <f t="shared" si="4"/>
        <v>0</v>
      </c>
      <c r="N174" s="165">
        <v>0</v>
      </c>
      <c r="O174" s="165"/>
      <c r="P174" s="173"/>
      <c r="Q174" s="173"/>
      <c r="R174" s="173"/>
      <c r="S174" s="171">
        <f t="shared" si="5"/>
        <v>0</v>
      </c>
      <c r="T174" s="166"/>
      <c r="U174" s="166"/>
      <c r="V174" s="172">
        <f>ROUND(F174*(X174),3)</f>
        <v>0.018</v>
      </c>
      <c r="X174">
        <v>0.00225</v>
      </c>
      <c r="Z174">
        <v>0</v>
      </c>
    </row>
    <row r="175" spans="1:26" ht="24.75" customHeight="1">
      <c r="A175" s="167">
        <v>48</v>
      </c>
      <c r="B175" s="162" t="s">
        <v>274</v>
      </c>
      <c r="C175" s="168" t="s">
        <v>283</v>
      </c>
      <c r="D175" s="162" t="s">
        <v>284</v>
      </c>
      <c r="E175" s="162" t="s">
        <v>235</v>
      </c>
      <c r="F175" s="163">
        <v>8</v>
      </c>
      <c r="G175" s="164">
        <v>0</v>
      </c>
      <c r="H175" s="164">
        <v>0</v>
      </c>
      <c r="I175" s="164">
        <f t="shared" si="0"/>
        <v>0</v>
      </c>
      <c r="J175" s="162">
        <f t="shared" si="1"/>
        <v>0</v>
      </c>
      <c r="K175" s="165">
        <f t="shared" si="2"/>
        <v>0</v>
      </c>
      <c r="L175" s="165">
        <f t="shared" si="3"/>
        <v>0</v>
      </c>
      <c r="M175" s="165">
        <f t="shared" si="4"/>
        <v>0</v>
      </c>
      <c r="N175" s="165">
        <v>0</v>
      </c>
      <c r="O175" s="165"/>
      <c r="P175" s="173"/>
      <c r="Q175" s="173"/>
      <c r="R175" s="173"/>
      <c r="S175" s="171">
        <f t="shared" si="5"/>
        <v>0</v>
      </c>
      <c r="T175" s="166"/>
      <c r="U175" s="166"/>
      <c r="V175" s="172">
        <f>ROUND(F175*(X175),3)</f>
        <v>0.007</v>
      </c>
      <c r="X175">
        <v>0.00085</v>
      </c>
      <c r="Z175">
        <v>0</v>
      </c>
    </row>
    <row r="176" spans="1:26" ht="24.75" customHeight="1">
      <c r="A176" s="167">
        <v>49</v>
      </c>
      <c r="B176" s="162" t="s">
        <v>274</v>
      </c>
      <c r="C176" s="168" t="s">
        <v>285</v>
      </c>
      <c r="D176" s="162" t="s">
        <v>286</v>
      </c>
      <c r="E176" s="162" t="s">
        <v>235</v>
      </c>
      <c r="F176" s="163">
        <v>8</v>
      </c>
      <c r="G176" s="164">
        <v>0</v>
      </c>
      <c r="H176" s="164">
        <v>0</v>
      </c>
      <c r="I176" s="164">
        <f t="shared" si="0"/>
        <v>0</v>
      </c>
      <c r="J176" s="162">
        <f t="shared" si="1"/>
        <v>0</v>
      </c>
      <c r="K176" s="165">
        <f t="shared" si="2"/>
        <v>0</v>
      </c>
      <c r="L176" s="165">
        <f t="shared" si="3"/>
        <v>0</v>
      </c>
      <c r="M176" s="165">
        <f t="shared" si="4"/>
        <v>0</v>
      </c>
      <c r="N176" s="165">
        <v>0</v>
      </c>
      <c r="O176" s="165"/>
      <c r="P176" s="173"/>
      <c r="Q176" s="173"/>
      <c r="R176" s="173"/>
      <c r="S176" s="171">
        <f t="shared" si="5"/>
        <v>0</v>
      </c>
      <c r="T176" s="166"/>
      <c r="U176" s="166"/>
      <c r="V176" s="172">
        <f>ROUND(F176*(X176),3)</f>
        <v>0.01</v>
      </c>
      <c r="X176">
        <v>0.00122</v>
      </c>
      <c r="Z176">
        <v>0</v>
      </c>
    </row>
    <row r="177" spans="1:26" ht="24.75" customHeight="1">
      <c r="A177" s="167">
        <v>50</v>
      </c>
      <c r="B177" s="162" t="s">
        <v>287</v>
      </c>
      <c r="C177" s="168" t="s">
        <v>288</v>
      </c>
      <c r="D177" s="162" t="s">
        <v>289</v>
      </c>
      <c r="E177" s="162" t="s">
        <v>235</v>
      </c>
      <c r="F177" s="163">
        <v>8</v>
      </c>
      <c r="G177" s="164">
        <v>0</v>
      </c>
      <c r="H177" s="164">
        <v>0</v>
      </c>
      <c r="I177" s="164">
        <f t="shared" si="0"/>
        <v>0</v>
      </c>
      <c r="J177" s="162">
        <f t="shared" si="1"/>
        <v>0</v>
      </c>
      <c r="K177" s="165">
        <f t="shared" si="2"/>
        <v>0</v>
      </c>
      <c r="L177" s="165">
        <f t="shared" si="3"/>
        <v>0</v>
      </c>
      <c r="M177" s="165">
        <f t="shared" si="4"/>
        <v>0</v>
      </c>
      <c r="N177" s="165">
        <v>0</v>
      </c>
      <c r="O177" s="165"/>
      <c r="P177" s="172">
        <v>6E-05</v>
      </c>
      <c r="Q177" s="173"/>
      <c r="R177" s="173">
        <v>6E-05</v>
      </c>
      <c r="S177" s="171">
        <f t="shared" si="5"/>
        <v>0</v>
      </c>
      <c r="T177" s="166"/>
      <c r="U177" s="166"/>
      <c r="V177" s="172"/>
      <c r="Z177">
        <v>0</v>
      </c>
    </row>
    <row r="178" spans="1:26" ht="24.75" customHeight="1">
      <c r="A178" s="167">
        <v>51</v>
      </c>
      <c r="B178" s="162" t="s">
        <v>140</v>
      </c>
      <c r="C178" s="168" t="s">
        <v>290</v>
      </c>
      <c r="D178" s="162" t="s">
        <v>291</v>
      </c>
      <c r="E178" s="162" t="s">
        <v>258</v>
      </c>
      <c r="F178" s="163">
        <v>8</v>
      </c>
      <c r="G178" s="164">
        <v>0</v>
      </c>
      <c r="H178" s="164">
        <v>0</v>
      </c>
      <c r="I178" s="164">
        <f t="shared" si="0"/>
        <v>0</v>
      </c>
      <c r="J178" s="162">
        <f t="shared" si="1"/>
        <v>0</v>
      </c>
      <c r="K178" s="165">
        <f t="shared" si="2"/>
        <v>0</v>
      </c>
      <c r="L178" s="165">
        <f t="shared" si="3"/>
        <v>0</v>
      </c>
      <c r="M178" s="165">
        <f t="shared" si="4"/>
        <v>0</v>
      </c>
      <c r="N178" s="165">
        <v>0</v>
      </c>
      <c r="O178" s="165"/>
      <c r="P178" s="173"/>
      <c r="Q178" s="173"/>
      <c r="R178" s="173"/>
      <c r="S178" s="171">
        <f t="shared" si="5"/>
        <v>0</v>
      </c>
      <c r="T178" s="166"/>
      <c r="U178" s="166"/>
      <c r="V178" s="172"/>
      <c r="Z178">
        <v>0</v>
      </c>
    </row>
    <row r="179" spans="1:26" ht="24.75" customHeight="1">
      <c r="A179" s="167">
        <v>52</v>
      </c>
      <c r="B179" s="162" t="s">
        <v>140</v>
      </c>
      <c r="C179" s="168" t="s">
        <v>292</v>
      </c>
      <c r="D179" s="162" t="s">
        <v>293</v>
      </c>
      <c r="E179" s="162" t="s">
        <v>294</v>
      </c>
      <c r="F179" s="163">
        <v>8</v>
      </c>
      <c r="G179" s="164">
        <v>0</v>
      </c>
      <c r="H179" s="164">
        <v>0</v>
      </c>
      <c r="I179" s="164">
        <f t="shared" si="0"/>
        <v>0</v>
      </c>
      <c r="J179" s="162">
        <f t="shared" si="1"/>
        <v>0</v>
      </c>
      <c r="K179" s="165">
        <f t="shared" si="2"/>
        <v>0</v>
      </c>
      <c r="L179" s="165">
        <f t="shared" si="3"/>
        <v>0</v>
      </c>
      <c r="M179" s="165">
        <f t="shared" si="4"/>
        <v>0</v>
      </c>
      <c r="N179" s="165">
        <v>0</v>
      </c>
      <c r="O179" s="165"/>
      <c r="P179" s="173"/>
      <c r="Q179" s="173"/>
      <c r="R179" s="173"/>
      <c r="S179" s="171">
        <f t="shared" si="5"/>
        <v>0</v>
      </c>
      <c r="T179" s="166"/>
      <c r="U179" s="166"/>
      <c r="V179" s="172"/>
      <c r="Z179">
        <v>0</v>
      </c>
    </row>
    <row r="180" spans="1:26" ht="24.75" customHeight="1">
      <c r="A180" s="167">
        <v>53</v>
      </c>
      <c r="B180" s="162" t="s">
        <v>140</v>
      </c>
      <c r="C180" s="168" t="s">
        <v>295</v>
      </c>
      <c r="D180" s="162" t="s">
        <v>296</v>
      </c>
      <c r="E180" s="162" t="s">
        <v>294</v>
      </c>
      <c r="F180" s="163">
        <v>8</v>
      </c>
      <c r="G180" s="164">
        <v>0</v>
      </c>
      <c r="H180" s="164">
        <v>0</v>
      </c>
      <c r="I180" s="164">
        <f t="shared" si="0"/>
        <v>0</v>
      </c>
      <c r="J180" s="162">
        <f t="shared" si="1"/>
        <v>0</v>
      </c>
      <c r="K180" s="165">
        <f t="shared" si="2"/>
        <v>0</v>
      </c>
      <c r="L180" s="165">
        <f t="shared" si="3"/>
        <v>0</v>
      </c>
      <c r="M180" s="165">
        <f t="shared" si="4"/>
        <v>0</v>
      </c>
      <c r="N180" s="165">
        <v>0</v>
      </c>
      <c r="O180" s="165"/>
      <c r="P180" s="173"/>
      <c r="Q180" s="173"/>
      <c r="R180" s="173"/>
      <c r="S180" s="171">
        <f t="shared" si="5"/>
        <v>0</v>
      </c>
      <c r="T180" s="166"/>
      <c r="U180" s="166"/>
      <c r="V180" s="172"/>
      <c r="Z180">
        <v>0</v>
      </c>
    </row>
    <row r="181" spans="1:26" ht="24.75" customHeight="1">
      <c r="A181" s="182">
        <v>54</v>
      </c>
      <c r="B181" s="177" t="s">
        <v>297</v>
      </c>
      <c r="C181" s="183" t="s">
        <v>298</v>
      </c>
      <c r="D181" s="177" t="s">
        <v>299</v>
      </c>
      <c r="E181" s="177" t="s">
        <v>300</v>
      </c>
      <c r="F181" s="178">
        <v>8</v>
      </c>
      <c r="G181" s="179">
        <v>0</v>
      </c>
      <c r="H181" s="179">
        <v>0</v>
      </c>
      <c r="I181" s="179">
        <f t="shared" si="0"/>
        <v>0</v>
      </c>
      <c r="J181" s="177">
        <f t="shared" si="1"/>
        <v>0</v>
      </c>
      <c r="K181" s="180">
        <f t="shared" si="2"/>
        <v>0</v>
      </c>
      <c r="L181" s="180">
        <f t="shared" si="3"/>
        <v>0</v>
      </c>
      <c r="M181" s="180">
        <f t="shared" si="4"/>
        <v>0</v>
      </c>
      <c r="N181" s="180">
        <v>0</v>
      </c>
      <c r="O181" s="180"/>
      <c r="P181" s="186"/>
      <c r="Q181" s="186"/>
      <c r="R181" s="186"/>
      <c r="S181" s="184">
        <f t="shared" si="5"/>
        <v>0</v>
      </c>
      <c r="T181" s="181"/>
      <c r="U181" s="181"/>
      <c r="V181" s="185"/>
      <c r="Z181">
        <v>0</v>
      </c>
    </row>
    <row r="182" spans="1:26" ht="24.75" customHeight="1">
      <c r="A182" s="182">
        <v>55</v>
      </c>
      <c r="B182" s="177" t="s">
        <v>297</v>
      </c>
      <c r="C182" s="183" t="s">
        <v>301</v>
      </c>
      <c r="D182" s="177" t="s">
        <v>302</v>
      </c>
      <c r="E182" s="177" t="s">
        <v>235</v>
      </c>
      <c r="F182" s="178">
        <v>3</v>
      </c>
      <c r="G182" s="179">
        <v>0</v>
      </c>
      <c r="H182" s="179">
        <v>0</v>
      </c>
      <c r="I182" s="179">
        <f t="shared" si="0"/>
        <v>0</v>
      </c>
      <c r="J182" s="177">
        <f t="shared" si="1"/>
        <v>0</v>
      </c>
      <c r="K182" s="180">
        <f t="shared" si="2"/>
        <v>0</v>
      </c>
      <c r="L182" s="180">
        <f t="shared" si="3"/>
        <v>0</v>
      </c>
      <c r="M182" s="180">
        <f t="shared" si="4"/>
        <v>0</v>
      </c>
      <c r="N182" s="180">
        <v>0</v>
      </c>
      <c r="O182" s="180"/>
      <c r="P182" s="185">
        <v>0.00098</v>
      </c>
      <c r="Q182" s="186"/>
      <c r="R182" s="186">
        <v>0.00098</v>
      </c>
      <c r="S182" s="184">
        <f t="shared" si="5"/>
        <v>0.003</v>
      </c>
      <c r="T182" s="181"/>
      <c r="U182" s="181"/>
      <c r="V182" s="185"/>
      <c r="Z182">
        <v>0</v>
      </c>
    </row>
    <row r="183" spans="1:26" ht="24.75" customHeight="1">
      <c r="A183" s="182">
        <v>56</v>
      </c>
      <c r="B183" s="177" t="s">
        <v>297</v>
      </c>
      <c r="C183" s="183" t="s">
        <v>303</v>
      </c>
      <c r="D183" s="177" t="s">
        <v>304</v>
      </c>
      <c r="E183" s="177" t="s">
        <v>235</v>
      </c>
      <c r="F183" s="178">
        <v>8</v>
      </c>
      <c r="G183" s="179">
        <v>0</v>
      </c>
      <c r="H183" s="179">
        <v>0</v>
      </c>
      <c r="I183" s="179">
        <f t="shared" si="0"/>
        <v>0</v>
      </c>
      <c r="J183" s="177">
        <f t="shared" si="1"/>
        <v>0</v>
      </c>
      <c r="K183" s="180">
        <f t="shared" si="2"/>
        <v>0</v>
      </c>
      <c r="L183" s="180">
        <f t="shared" si="3"/>
        <v>0</v>
      </c>
      <c r="M183" s="180">
        <f t="shared" si="4"/>
        <v>0</v>
      </c>
      <c r="N183" s="180">
        <v>0</v>
      </c>
      <c r="O183" s="180"/>
      <c r="P183" s="185">
        <v>0.00385</v>
      </c>
      <c r="Q183" s="186"/>
      <c r="R183" s="186">
        <v>0.00385</v>
      </c>
      <c r="S183" s="184">
        <f t="shared" si="5"/>
        <v>0.031</v>
      </c>
      <c r="T183" s="181"/>
      <c r="U183" s="181"/>
      <c r="V183" s="185"/>
      <c r="Z183">
        <v>0</v>
      </c>
    </row>
    <row r="184" spans="1:26" ht="24.75" customHeight="1">
      <c r="A184" s="182">
        <v>57</v>
      </c>
      <c r="B184" s="177" t="s">
        <v>297</v>
      </c>
      <c r="C184" s="183" t="s">
        <v>305</v>
      </c>
      <c r="D184" s="177" t="s">
        <v>306</v>
      </c>
      <c r="E184" s="177" t="s">
        <v>235</v>
      </c>
      <c r="F184" s="178">
        <v>8</v>
      </c>
      <c r="G184" s="179">
        <v>0</v>
      </c>
      <c r="H184" s="179">
        <v>0</v>
      </c>
      <c r="I184" s="179">
        <f t="shared" si="0"/>
        <v>0</v>
      </c>
      <c r="J184" s="177">
        <f t="shared" si="1"/>
        <v>0</v>
      </c>
      <c r="K184" s="180">
        <f t="shared" si="2"/>
        <v>0</v>
      </c>
      <c r="L184" s="180">
        <f t="shared" si="3"/>
        <v>0</v>
      </c>
      <c r="M184" s="180">
        <f t="shared" si="4"/>
        <v>0</v>
      </c>
      <c r="N184" s="180">
        <v>0</v>
      </c>
      <c r="O184" s="180"/>
      <c r="P184" s="185">
        <v>0.0003</v>
      </c>
      <c r="Q184" s="186"/>
      <c r="R184" s="186">
        <v>0.0003</v>
      </c>
      <c r="S184" s="184">
        <f t="shared" si="5"/>
        <v>0.002</v>
      </c>
      <c r="T184" s="181"/>
      <c r="U184" s="181"/>
      <c r="V184" s="185"/>
      <c r="Z184">
        <v>0</v>
      </c>
    </row>
    <row r="185" spans="1:26" ht="24.75" customHeight="1">
      <c r="A185" s="182">
        <v>58</v>
      </c>
      <c r="B185" s="177" t="s">
        <v>297</v>
      </c>
      <c r="C185" s="183" t="s">
        <v>307</v>
      </c>
      <c r="D185" s="177" t="s">
        <v>308</v>
      </c>
      <c r="E185" s="177" t="s">
        <v>235</v>
      </c>
      <c r="F185" s="178">
        <v>8</v>
      </c>
      <c r="G185" s="179">
        <v>0</v>
      </c>
      <c r="H185" s="179">
        <v>0</v>
      </c>
      <c r="I185" s="179">
        <f t="shared" si="0"/>
        <v>0</v>
      </c>
      <c r="J185" s="177">
        <f t="shared" si="1"/>
        <v>0</v>
      </c>
      <c r="K185" s="180">
        <f t="shared" si="2"/>
        <v>0</v>
      </c>
      <c r="L185" s="180">
        <f t="shared" si="3"/>
        <v>0</v>
      </c>
      <c r="M185" s="180">
        <f t="shared" si="4"/>
        <v>0</v>
      </c>
      <c r="N185" s="180">
        <v>0</v>
      </c>
      <c r="O185" s="180"/>
      <c r="P185" s="185">
        <v>0.0003</v>
      </c>
      <c r="Q185" s="186"/>
      <c r="R185" s="186">
        <v>0.0003</v>
      </c>
      <c r="S185" s="184">
        <f t="shared" si="5"/>
        <v>0.002</v>
      </c>
      <c r="T185" s="181"/>
      <c r="U185" s="181"/>
      <c r="V185" s="185"/>
      <c r="Z185">
        <v>0</v>
      </c>
    </row>
    <row r="186" spans="1:26" ht="24.75" customHeight="1">
      <c r="A186" s="182">
        <v>59</v>
      </c>
      <c r="B186" s="177" t="s">
        <v>309</v>
      </c>
      <c r="C186" s="183" t="s">
        <v>310</v>
      </c>
      <c r="D186" s="177" t="s">
        <v>311</v>
      </c>
      <c r="E186" s="177" t="s">
        <v>235</v>
      </c>
      <c r="F186" s="178">
        <v>3</v>
      </c>
      <c r="G186" s="179">
        <v>0</v>
      </c>
      <c r="H186" s="179">
        <v>0</v>
      </c>
      <c r="I186" s="179">
        <f t="shared" si="0"/>
        <v>0</v>
      </c>
      <c r="J186" s="177">
        <f t="shared" si="1"/>
        <v>0</v>
      </c>
      <c r="K186" s="180">
        <f t="shared" si="2"/>
        <v>0</v>
      </c>
      <c r="L186" s="180">
        <f t="shared" si="3"/>
        <v>0</v>
      </c>
      <c r="M186" s="180">
        <f t="shared" si="4"/>
        <v>0</v>
      </c>
      <c r="N186" s="180">
        <v>0</v>
      </c>
      <c r="O186" s="180"/>
      <c r="P186" s="185">
        <v>0.013</v>
      </c>
      <c r="Q186" s="186"/>
      <c r="R186" s="186">
        <v>0.013</v>
      </c>
      <c r="S186" s="184">
        <f t="shared" si="5"/>
        <v>0.039</v>
      </c>
      <c r="T186" s="181"/>
      <c r="U186" s="181"/>
      <c r="V186" s="185"/>
      <c r="Z186">
        <v>0</v>
      </c>
    </row>
    <row r="187" spans="1:26" ht="15">
      <c r="A187" s="144"/>
      <c r="B187" s="144"/>
      <c r="C187" s="158">
        <v>725</v>
      </c>
      <c r="D187" s="158" t="s">
        <v>80</v>
      </c>
      <c r="E187" s="144"/>
      <c r="F187" s="157"/>
      <c r="G187" s="146">
        <f>ROUND((SUM(L161:L186))/1,2)</f>
        <v>0</v>
      </c>
      <c r="H187" s="146">
        <f>ROUND((SUM(M161:M186))/1,2)</f>
        <v>0</v>
      </c>
      <c r="I187" s="146">
        <f>ROUND((SUM(I161:I186))/1,2)</f>
        <v>0</v>
      </c>
      <c r="J187" s="144"/>
      <c r="K187" s="144"/>
      <c r="L187" s="144">
        <f>ROUND((SUM(L161:L186))/1,2)</f>
        <v>0</v>
      </c>
      <c r="M187" s="144">
        <f>ROUND((SUM(M161:M186))/1,2)</f>
        <v>0</v>
      </c>
      <c r="N187" s="144"/>
      <c r="O187" s="144"/>
      <c r="P187" s="174"/>
      <c r="Q187" s="144"/>
      <c r="R187" s="144"/>
      <c r="S187" s="174">
        <f>ROUND((SUM(S161:S186))/1,2)</f>
        <v>0.08</v>
      </c>
      <c r="T187" s="142"/>
      <c r="U187" s="142"/>
      <c r="V187" s="2">
        <f>ROUND((SUM(V161:V186))/1,2)</f>
        <v>0.74</v>
      </c>
      <c r="W187" s="142"/>
      <c r="X187" s="142"/>
      <c r="Y187" s="142"/>
      <c r="Z187" s="142"/>
    </row>
    <row r="188" spans="1:22" ht="15">
      <c r="A188" s="1"/>
      <c r="B188" s="1"/>
      <c r="C188" s="1"/>
      <c r="D188" s="1"/>
      <c r="E188" s="1"/>
      <c r="F188" s="153"/>
      <c r="G188" s="139"/>
      <c r="H188" s="139"/>
      <c r="I188" s="139"/>
      <c r="J188" s="1"/>
      <c r="K188" s="1"/>
      <c r="L188" s="1"/>
      <c r="M188" s="1"/>
      <c r="N188" s="1"/>
      <c r="O188" s="1"/>
      <c r="P188" s="1"/>
      <c r="Q188" s="1"/>
      <c r="R188" s="1"/>
      <c r="S188" s="1"/>
      <c r="V188" s="1"/>
    </row>
    <row r="189" spans="1:26" ht="15">
      <c r="A189" s="144"/>
      <c r="B189" s="144"/>
      <c r="C189" s="158">
        <v>735</v>
      </c>
      <c r="D189" s="158" t="s">
        <v>81</v>
      </c>
      <c r="E189" s="144"/>
      <c r="F189" s="157"/>
      <c r="G189" s="145"/>
      <c r="H189" s="145"/>
      <c r="I189" s="145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2"/>
      <c r="U189" s="142"/>
      <c r="V189" s="144"/>
      <c r="W189" s="142"/>
      <c r="X189" s="142"/>
      <c r="Y189" s="142"/>
      <c r="Z189" s="142"/>
    </row>
    <row r="190" spans="1:26" ht="24.75" customHeight="1">
      <c r="A190" s="167">
        <v>60</v>
      </c>
      <c r="B190" s="162" t="s">
        <v>312</v>
      </c>
      <c r="C190" s="168" t="s">
        <v>313</v>
      </c>
      <c r="D190" s="162" t="s">
        <v>314</v>
      </c>
      <c r="E190" s="162" t="s">
        <v>201</v>
      </c>
      <c r="F190" s="163">
        <v>1.9</v>
      </c>
      <c r="G190" s="164">
        <v>0</v>
      </c>
      <c r="H190" s="164">
        <v>0</v>
      </c>
      <c r="I190" s="164">
        <f>ROUND(F190*(G190+H190),2)</f>
        <v>0</v>
      </c>
      <c r="J190" s="162">
        <f>ROUND(F190*(N190),2)</f>
        <v>0</v>
      </c>
      <c r="K190" s="165">
        <f>ROUND(F190*(O190),2)</f>
        <v>0</v>
      </c>
      <c r="L190" s="165">
        <f>ROUND(F190*(G190),2)</f>
        <v>0</v>
      </c>
      <c r="M190" s="165">
        <f>ROUND(F190*(H190),2)</f>
        <v>0</v>
      </c>
      <c r="N190" s="165">
        <v>0</v>
      </c>
      <c r="O190" s="165"/>
      <c r="P190" s="173"/>
      <c r="Q190" s="173"/>
      <c r="R190" s="173"/>
      <c r="S190" s="171">
        <f>ROUND(F190*(P190),3)</f>
        <v>0</v>
      </c>
      <c r="T190" s="166"/>
      <c r="U190" s="166"/>
      <c r="V190" s="172"/>
      <c r="Z190">
        <v>0</v>
      </c>
    </row>
    <row r="191" spans="1:26" ht="24.75" customHeight="1">
      <c r="A191" s="167">
        <v>61</v>
      </c>
      <c r="B191" s="162" t="s">
        <v>315</v>
      </c>
      <c r="C191" s="168" t="s">
        <v>316</v>
      </c>
      <c r="D191" s="162" t="s">
        <v>317</v>
      </c>
      <c r="E191" s="162" t="s">
        <v>235</v>
      </c>
      <c r="F191" s="163">
        <v>8</v>
      </c>
      <c r="G191" s="164">
        <v>0</v>
      </c>
      <c r="H191" s="164">
        <v>0</v>
      </c>
      <c r="I191" s="164">
        <f>ROUND(F191*(G191+H191),2)</f>
        <v>0</v>
      </c>
      <c r="J191" s="162">
        <f>ROUND(F191*(N191),2)</f>
        <v>0</v>
      </c>
      <c r="K191" s="165">
        <f>ROUND(F191*(O191),2)</f>
        <v>0</v>
      </c>
      <c r="L191" s="165">
        <f>ROUND(F191*(G191),2)</f>
        <v>0</v>
      </c>
      <c r="M191" s="165">
        <f>ROUND(F191*(H191),2)</f>
        <v>0</v>
      </c>
      <c r="N191" s="165">
        <v>0</v>
      </c>
      <c r="O191" s="165"/>
      <c r="P191" s="172">
        <v>8E-05</v>
      </c>
      <c r="Q191" s="173"/>
      <c r="R191" s="173">
        <v>8E-05</v>
      </c>
      <c r="S191" s="171">
        <f>ROUND(F191*(P191),3)</f>
        <v>0.001</v>
      </c>
      <c r="T191" s="166"/>
      <c r="U191" s="166"/>
      <c r="V191" s="172">
        <f>ROUND(F191*(X191),3)</f>
        <v>0.199</v>
      </c>
      <c r="X191">
        <v>0.02493</v>
      </c>
      <c r="Z191">
        <v>0</v>
      </c>
    </row>
    <row r="192" spans="1:22" ht="12" customHeight="1">
      <c r="A192" s="159"/>
      <c r="B192" s="159"/>
      <c r="C192" s="169"/>
      <c r="D192" s="169" t="s">
        <v>437</v>
      </c>
      <c r="E192" s="159"/>
      <c r="F192" s="160"/>
      <c r="G192" s="161"/>
      <c r="H192" s="161"/>
      <c r="I192" s="161"/>
      <c r="J192" s="159"/>
      <c r="K192" s="1"/>
      <c r="L192" s="1"/>
      <c r="M192" s="1"/>
      <c r="N192" s="1"/>
      <c r="O192" s="1"/>
      <c r="P192" s="1"/>
      <c r="Q192" s="1"/>
      <c r="R192" s="1"/>
      <c r="S192" s="1"/>
      <c r="V192" s="1"/>
    </row>
    <row r="193" spans="1:22" ht="15">
      <c r="A193" s="159"/>
      <c r="B193" s="159"/>
      <c r="C193" s="159"/>
      <c r="D193" s="170" t="s">
        <v>260</v>
      </c>
      <c r="E193" s="159"/>
      <c r="F193" s="160">
        <v>8</v>
      </c>
      <c r="G193" s="161"/>
      <c r="H193" s="161"/>
      <c r="I193" s="161"/>
      <c r="J193" s="159"/>
      <c r="K193" s="1"/>
      <c r="L193" s="1"/>
      <c r="M193" s="1"/>
      <c r="N193" s="1"/>
      <c r="O193" s="1"/>
      <c r="P193" s="1"/>
      <c r="Q193" s="1"/>
      <c r="R193" s="1"/>
      <c r="S193" s="1"/>
      <c r="V193" s="1"/>
    </row>
    <row r="194" spans="1:26" ht="24.75" customHeight="1">
      <c r="A194" s="167">
        <v>62</v>
      </c>
      <c r="B194" s="162" t="s">
        <v>319</v>
      </c>
      <c r="C194" s="168" t="s">
        <v>320</v>
      </c>
      <c r="D194" s="162" t="s">
        <v>321</v>
      </c>
      <c r="E194" s="162" t="s">
        <v>235</v>
      </c>
      <c r="F194" s="163">
        <v>8</v>
      </c>
      <c r="G194" s="164">
        <v>0</v>
      </c>
      <c r="H194" s="164">
        <v>0</v>
      </c>
      <c r="I194" s="164">
        <f>ROUND(F194*(G194+H194),2)</f>
        <v>0</v>
      </c>
      <c r="J194" s="162">
        <f>ROUND(F194*(N194),2)</f>
        <v>0</v>
      </c>
      <c r="K194" s="165">
        <f>ROUND(F194*(O194),2)</f>
        <v>0</v>
      </c>
      <c r="L194" s="165">
        <f>ROUND(F194*(G194),2)</f>
        <v>0</v>
      </c>
      <c r="M194" s="165">
        <f>ROUND(F194*(H194),2)</f>
        <v>0</v>
      </c>
      <c r="N194" s="165">
        <v>0</v>
      </c>
      <c r="O194" s="165"/>
      <c r="P194" s="173"/>
      <c r="Q194" s="173"/>
      <c r="R194" s="173"/>
      <c r="S194" s="171">
        <f>ROUND(F194*(P194),3)</f>
        <v>0</v>
      </c>
      <c r="T194" s="166"/>
      <c r="U194" s="166"/>
      <c r="V194" s="172"/>
      <c r="Z194">
        <v>0</v>
      </c>
    </row>
    <row r="195" spans="1:26" ht="24.75" customHeight="1">
      <c r="A195" s="167">
        <v>63</v>
      </c>
      <c r="B195" s="162" t="s">
        <v>319</v>
      </c>
      <c r="C195" s="168" t="s">
        <v>322</v>
      </c>
      <c r="D195" s="162" t="s">
        <v>323</v>
      </c>
      <c r="E195" s="162" t="s">
        <v>104</v>
      </c>
      <c r="F195" s="163">
        <v>31.2</v>
      </c>
      <c r="G195" s="164">
        <v>0</v>
      </c>
      <c r="H195" s="164">
        <v>0</v>
      </c>
      <c r="I195" s="164">
        <f>ROUND(F195*(G195+H195),2)</f>
        <v>0</v>
      </c>
      <c r="J195" s="162">
        <f>ROUND(F195*(N195),2)</f>
        <v>0</v>
      </c>
      <c r="K195" s="165">
        <f>ROUND(F195*(O195),2)</f>
        <v>0</v>
      </c>
      <c r="L195" s="165">
        <f>ROUND(F195*(G195),2)</f>
        <v>0</v>
      </c>
      <c r="M195" s="165">
        <f>ROUND(F195*(H195),2)</f>
        <v>0</v>
      </c>
      <c r="N195" s="165">
        <v>0</v>
      </c>
      <c r="O195" s="165"/>
      <c r="P195" s="173"/>
      <c r="Q195" s="173"/>
      <c r="R195" s="173"/>
      <c r="S195" s="171">
        <f>ROUND(F195*(P195),3)</f>
        <v>0</v>
      </c>
      <c r="T195" s="166"/>
      <c r="U195" s="166"/>
      <c r="V195" s="172"/>
      <c r="Z195">
        <v>0</v>
      </c>
    </row>
    <row r="196" spans="1:22" ht="12" customHeight="1">
      <c r="A196" s="159"/>
      <c r="B196" s="159"/>
      <c r="C196" s="169"/>
      <c r="D196" s="169" t="s">
        <v>417</v>
      </c>
      <c r="E196" s="159"/>
      <c r="F196" s="160"/>
      <c r="G196" s="161"/>
      <c r="H196" s="161"/>
      <c r="I196" s="161"/>
      <c r="J196" s="159"/>
      <c r="K196" s="1"/>
      <c r="L196" s="1"/>
      <c r="M196" s="1"/>
      <c r="N196" s="1"/>
      <c r="O196" s="1"/>
      <c r="P196" s="1"/>
      <c r="Q196" s="1"/>
      <c r="R196" s="1"/>
      <c r="S196" s="1"/>
      <c r="V196" s="1"/>
    </row>
    <row r="197" spans="1:22" ht="15">
      <c r="A197" s="159"/>
      <c r="B197" s="159"/>
      <c r="C197" s="159"/>
      <c r="D197" s="170" t="s">
        <v>324</v>
      </c>
      <c r="E197" s="159"/>
      <c r="F197" s="160">
        <v>27.3</v>
      </c>
      <c r="G197" s="161"/>
      <c r="H197" s="161"/>
      <c r="I197" s="161"/>
      <c r="J197" s="159"/>
      <c r="K197" s="1"/>
      <c r="L197" s="1"/>
      <c r="M197" s="1"/>
      <c r="N197" s="1"/>
      <c r="O197" s="1"/>
      <c r="P197" s="1"/>
      <c r="Q197" s="1"/>
      <c r="R197" s="1"/>
      <c r="S197" s="1"/>
      <c r="V197" s="1"/>
    </row>
    <row r="198" spans="1:22" ht="12" customHeight="1">
      <c r="A198" s="159"/>
      <c r="B198" s="159"/>
      <c r="C198" s="169"/>
      <c r="D198" s="169" t="s">
        <v>107</v>
      </c>
      <c r="E198" s="159"/>
      <c r="F198" s="160"/>
      <c r="G198" s="161"/>
      <c r="H198" s="161"/>
      <c r="I198" s="161"/>
      <c r="J198" s="159"/>
      <c r="K198" s="1"/>
      <c r="L198" s="1"/>
      <c r="M198" s="1"/>
      <c r="N198" s="1"/>
      <c r="O198" s="1"/>
      <c r="P198" s="1"/>
      <c r="Q198" s="1"/>
      <c r="R198" s="1"/>
      <c r="S198" s="1"/>
      <c r="V198" s="1"/>
    </row>
    <row r="199" spans="1:22" ht="15">
      <c r="A199" s="159"/>
      <c r="B199" s="159"/>
      <c r="C199" s="159"/>
      <c r="D199" s="170" t="s">
        <v>325</v>
      </c>
      <c r="E199" s="159"/>
      <c r="F199" s="160">
        <v>3.9</v>
      </c>
      <c r="G199" s="161"/>
      <c r="H199" s="161"/>
      <c r="I199" s="161"/>
      <c r="J199" s="159"/>
      <c r="K199" s="1"/>
      <c r="L199" s="1"/>
      <c r="M199" s="1"/>
      <c r="N199" s="1"/>
      <c r="O199" s="1"/>
      <c r="P199" s="1"/>
      <c r="Q199" s="1"/>
      <c r="R199" s="1"/>
      <c r="S199" s="1"/>
      <c r="V199" s="1"/>
    </row>
    <row r="200" spans="1:26" ht="24.75" customHeight="1">
      <c r="A200" s="167">
        <v>64</v>
      </c>
      <c r="B200" s="162" t="s">
        <v>319</v>
      </c>
      <c r="C200" s="168" t="s">
        <v>326</v>
      </c>
      <c r="D200" s="162" t="s">
        <v>327</v>
      </c>
      <c r="E200" s="162" t="s">
        <v>235</v>
      </c>
      <c r="F200" s="163">
        <v>8</v>
      </c>
      <c r="G200" s="164">
        <v>0</v>
      </c>
      <c r="H200" s="164">
        <v>0</v>
      </c>
      <c r="I200" s="164">
        <f>ROUND(F200*(G200+H200),2)</f>
        <v>0</v>
      </c>
      <c r="J200" s="162">
        <f>ROUND(F200*(N200),2)</f>
        <v>0</v>
      </c>
      <c r="K200" s="165">
        <f>ROUND(F200*(O200),2)</f>
        <v>0</v>
      </c>
      <c r="L200" s="165">
        <f>ROUND(F200*(G200),2)</f>
        <v>0</v>
      </c>
      <c r="M200" s="165">
        <f>ROUND(F200*(H200),2)</f>
        <v>0</v>
      </c>
      <c r="N200" s="165">
        <v>0</v>
      </c>
      <c r="O200" s="165"/>
      <c r="P200" s="172">
        <v>0.00013</v>
      </c>
      <c r="Q200" s="173"/>
      <c r="R200" s="173">
        <v>0.00013</v>
      </c>
      <c r="S200" s="171">
        <f>ROUND(F200*(P200),3)</f>
        <v>0.001</v>
      </c>
      <c r="T200" s="166"/>
      <c r="U200" s="166"/>
      <c r="V200" s="172"/>
      <c r="Z200">
        <v>0</v>
      </c>
    </row>
    <row r="201" spans="1:26" ht="15">
      <c r="A201" s="144"/>
      <c r="B201" s="144"/>
      <c r="C201" s="158">
        <v>735</v>
      </c>
      <c r="D201" s="158" t="s">
        <v>81</v>
      </c>
      <c r="E201" s="144"/>
      <c r="F201" s="157"/>
      <c r="G201" s="146">
        <f>ROUND((SUM(L189:L200))/1,2)</f>
        <v>0</v>
      </c>
      <c r="H201" s="146">
        <f>ROUND((SUM(M189:M200))/1,2)</f>
        <v>0</v>
      </c>
      <c r="I201" s="146">
        <f>ROUND((SUM(I189:I200))/1,2)</f>
        <v>0</v>
      </c>
      <c r="J201" s="144"/>
      <c r="K201" s="144"/>
      <c r="L201" s="144">
        <f>ROUND((SUM(L189:L200))/1,2)</f>
        <v>0</v>
      </c>
      <c r="M201" s="144">
        <f>ROUND((SUM(M189:M200))/1,2)</f>
        <v>0</v>
      </c>
      <c r="N201" s="144"/>
      <c r="O201" s="144"/>
      <c r="P201" s="174"/>
      <c r="Q201" s="144"/>
      <c r="R201" s="144"/>
      <c r="S201" s="174">
        <f>ROUND((SUM(S189:S200))/1,2)</f>
        <v>0</v>
      </c>
      <c r="T201" s="142"/>
      <c r="U201" s="142"/>
      <c r="V201" s="2">
        <f>ROUND((SUM(V189:V200))/1,2)</f>
        <v>0.2</v>
      </c>
      <c r="W201" s="142"/>
      <c r="X201" s="142"/>
      <c r="Y201" s="142"/>
      <c r="Z201" s="142"/>
    </row>
    <row r="202" spans="1:22" ht="15">
      <c r="A202" s="1"/>
      <c r="B202" s="1"/>
      <c r="C202" s="1"/>
      <c r="D202" s="1"/>
      <c r="E202" s="1"/>
      <c r="F202" s="153"/>
      <c r="G202" s="139"/>
      <c r="H202" s="139"/>
      <c r="I202" s="139"/>
      <c r="J202" s="1"/>
      <c r="K202" s="1"/>
      <c r="L202" s="1"/>
      <c r="M202" s="1"/>
      <c r="N202" s="1"/>
      <c r="O202" s="1"/>
      <c r="P202" s="1"/>
      <c r="Q202" s="1"/>
      <c r="R202" s="1"/>
      <c r="S202" s="1"/>
      <c r="V202" s="1"/>
    </row>
    <row r="203" spans="1:26" ht="15">
      <c r="A203" s="144"/>
      <c r="B203" s="144"/>
      <c r="C203" s="158">
        <v>771</v>
      </c>
      <c r="D203" s="158" t="s">
        <v>82</v>
      </c>
      <c r="E203" s="144"/>
      <c r="F203" s="157"/>
      <c r="G203" s="145"/>
      <c r="H203" s="145"/>
      <c r="I203" s="145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2"/>
      <c r="U203" s="142"/>
      <c r="V203" s="144"/>
      <c r="W203" s="142"/>
      <c r="X203" s="142"/>
      <c r="Y203" s="142"/>
      <c r="Z203" s="142"/>
    </row>
    <row r="204" spans="1:26" ht="24.75" customHeight="1">
      <c r="A204" s="167">
        <v>65</v>
      </c>
      <c r="B204" s="162" t="s">
        <v>328</v>
      </c>
      <c r="C204" s="168" t="s">
        <v>329</v>
      </c>
      <c r="D204" s="162" t="s">
        <v>330</v>
      </c>
      <c r="E204" s="162" t="s">
        <v>104</v>
      </c>
      <c r="F204" s="163">
        <v>24.637</v>
      </c>
      <c r="G204" s="164">
        <v>0</v>
      </c>
      <c r="H204" s="164">
        <v>0</v>
      </c>
      <c r="I204" s="164">
        <f>ROUND(F204*(G204+H204),2)</f>
        <v>0</v>
      </c>
      <c r="J204" s="162">
        <f>ROUND(F204*(N204),2)</f>
        <v>0</v>
      </c>
      <c r="K204" s="165">
        <f>ROUND(F204*(O204),2)</f>
        <v>0</v>
      </c>
      <c r="L204" s="165">
        <f>ROUND(F204*(G204),2)</f>
        <v>0</v>
      </c>
      <c r="M204" s="165">
        <f>ROUND(F204*(H204),2)</f>
        <v>0</v>
      </c>
      <c r="N204" s="165">
        <v>0</v>
      </c>
      <c r="O204" s="165"/>
      <c r="P204" s="172">
        <v>0.00062</v>
      </c>
      <c r="Q204" s="173"/>
      <c r="R204" s="173">
        <v>0.00062</v>
      </c>
      <c r="S204" s="171">
        <f>ROUND(F204*(P204),3)</f>
        <v>0.015</v>
      </c>
      <c r="T204" s="166"/>
      <c r="U204" s="166"/>
      <c r="V204" s="172"/>
      <c r="Z204">
        <v>0</v>
      </c>
    </row>
    <row r="205" spans="1:26" ht="24.75" customHeight="1">
      <c r="A205" s="167">
        <v>66</v>
      </c>
      <c r="B205" s="162" t="s">
        <v>328</v>
      </c>
      <c r="C205" s="168" t="s">
        <v>331</v>
      </c>
      <c r="D205" s="162" t="s">
        <v>332</v>
      </c>
      <c r="E205" s="162" t="s">
        <v>201</v>
      </c>
      <c r="F205" s="163">
        <v>4.7</v>
      </c>
      <c r="G205" s="164">
        <v>0</v>
      </c>
      <c r="H205" s="164">
        <v>0</v>
      </c>
      <c r="I205" s="164">
        <f>ROUND(F205*(G205+H205),2)</f>
        <v>0</v>
      </c>
      <c r="J205" s="162">
        <f>ROUND(F205*(N205),2)</f>
        <v>0</v>
      </c>
      <c r="K205" s="165">
        <f>ROUND(F205*(O205),2)</f>
        <v>0</v>
      </c>
      <c r="L205" s="165">
        <f>ROUND(F205*(G205),2)</f>
        <v>0</v>
      </c>
      <c r="M205" s="165">
        <f>ROUND(F205*(H205),2)</f>
        <v>0</v>
      </c>
      <c r="N205" s="165">
        <v>0</v>
      </c>
      <c r="O205" s="165"/>
      <c r="P205" s="173"/>
      <c r="Q205" s="173"/>
      <c r="R205" s="173"/>
      <c r="S205" s="171">
        <f>ROUND(F205*(P205),3)</f>
        <v>0</v>
      </c>
      <c r="T205" s="166"/>
      <c r="U205" s="166"/>
      <c r="V205" s="172"/>
      <c r="Z205">
        <v>0</v>
      </c>
    </row>
    <row r="206" spans="1:26" ht="24.75" customHeight="1">
      <c r="A206" s="167">
        <v>67</v>
      </c>
      <c r="B206" s="162" t="s">
        <v>333</v>
      </c>
      <c r="C206" s="168" t="s">
        <v>334</v>
      </c>
      <c r="D206" s="162" t="s">
        <v>335</v>
      </c>
      <c r="E206" s="162" t="s">
        <v>104</v>
      </c>
      <c r="F206" s="163">
        <v>21.919999999999998</v>
      </c>
      <c r="G206" s="164">
        <v>0</v>
      </c>
      <c r="H206" s="164">
        <v>0</v>
      </c>
      <c r="I206" s="164">
        <f>ROUND(F206*(G206+H206),2)</f>
        <v>0</v>
      </c>
      <c r="J206" s="162">
        <f>ROUND(F206*(N206),2)</f>
        <v>0</v>
      </c>
      <c r="K206" s="165">
        <f>ROUND(F206*(O206),2)</f>
        <v>0</v>
      </c>
      <c r="L206" s="165">
        <f>ROUND(F206*(G206),2)</f>
        <v>0</v>
      </c>
      <c r="M206" s="165">
        <f>ROUND(F206*(H206),2)</f>
        <v>0</v>
      </c>
      <c r="N206" s="165">
        <v>0</v>
      </c>
      <c r="O206" s="165"/>
      <c r="P206" s="172">
        <v>0.0006</v>
      </c>
      <c r="Q206" s="173"/>
      <c r="R206" s="173">
        <v>0.0006</v>
      </c>
      <c r="S206" s="171">
        <f>ROUND(F206*(P206),3)</f>
        <v>0.013</v>
      </c>
      <c r="T206" s="166"/>
      <c r="U206" s="166"/>
      <c r="V206" s="172"/>
      <c r="Z206">
        <v>0</v>
      </c>
    </row>
    <row r="207" spans="1:22" ht="12" customHeight="1">
      <c r="A207" s="159"/>
      <c r="B207" s="159"/>
      <c r="C207" s="169"/>
      <c r="D207" s="169" t="s">
        <v>417</v>
      </c>
      <c r="E207" s="159"/>
      <c r="F207" s="160"/>
      <c r="G207" s="161"/>
      <c r="H207" s="161"/>
      <c r="I207" s="161"/>
      <c r="J207" s="159"/>
      <c r="K207" s="1"/>
      <c r="L207" s="1"/>
      <c r="M207" s="1"/>
      <c r="N207" s="1"/>
      <c r="O207" s="1"/>
      <c r="P207" s="1"/>
      <c r="Q207" s="1"/>
      <c r="R207" s="1"/>
      <c r="S207" s="1"/>
      <c r="V207" s="1"/>
    </row>
    <row r="208" spans="1:22" ht="15">
      <c r="A208" s="159"/>
      <c r="B208" s="159"/>
      <c r="C208" s="159"/>
      <c r="D208" s="170" t="s">
        <v>188</v>
      </c>
      <c r="E208" s="159"/>
      <c r="F208" s="160">
        <v>19.11</v>
      </c>
      <c r="G208" s="161"/>
      <c r="H208" s="161"/>
      <c r="I208" s="161"/>
      <c r="J208" s="159"/>
      <c r="K208" s="1"/>
      <c r="L208" s="1"/>
      <c r="M208" s="1"/>
      <c r="N208" s="1"/>
      <c r="O208" s="1"/>
      <c r="P208" s="1"/>
      <c r="Q208" s="1"/>
      <c r="R208" s="1"/>
      <c r="S208" s="1"/>
      <c r="V208" s="1"/>
    </row>
    <row r="209" spans="1:22" ht="12" customHeight="1">
      <c r="A209" s="159"/>
      <c r="B209" s="159"/>
      <c r="C209" s="169"/>
      <c r="D209" s="169" t="s">
        <v>107</v>
      </c>
      <c r="E209" s="159"/>
      <c r="F209" s="160"/>
      <c r="G209" s="161"/>
      <c r="H209" s="161"/>
      <c r="I209" s="161"/>
      <c r="J209" s="159"/>
      <c r="K209" s="1"/>
      <c r="L209" s="1"/>
      <c r="M209" s="1"/>
      <c r="N209" s="1"/>
      <c r="O209" s="1"/>
      <c r="P209" s="1"/>
      <c r="Q209" s="1"/>
      <c r="R209" s="1"/>
      <c r="S209" s="1"/>
      <c r="V209" s="1"/>
    </row>
    <row r="210" spans="1:22" ht="15">
      <c r="A210" s="159"/>
      <c r="B210" s="159"/>
      <c r="C210" s="159"/>
      <c r="D210" s="170" t="s">
        <v>157</v>
      </c>
      <c r="E210" s="159"/>
      <c r="F210" s="160">
        <v>2.81</v>
      </c>
      <c r="G210" s="161"/>
      <c r="H210" s="161"/>
      <c r="I210" s="161"/>
      <c r="J210" s="159"/>
      <c r="K210" s="1"/>
      <c r="L210" s="1"/>
      <c r="M210" s="1"/>
      <c r="N210" s="1"/>
      <c r="O210" s="1"/>
      <c r="P210" s="1"/>
      <c r="Q210" s="1"/>
      <c r="R210" s="1"/>
      <c r="S210" s="1"/>
      <c r="V210" s="1"/>
    </row>
    <row r="211" spans="1:26" ht="24.75" customHeight="1">
      <c r="A211" s="167">
        <v>68</v>
      </c>
      <c r="B211" s="162" t="s">
        <v>336</v>
      </c>
      <c r="C211" s="168" t="s">
        <v>337</v>
      </c>
      <c r="D211" s="162" t="s">
        <v>338</v>
      </c>
      <c r="E211" s="162" t="s">
        <v>104</v>
      </c>
      <c r="F211" s="163">
        <v>21.92</v>
      </c>
      <c r="G211" s="164">
        <v>0</v>
      </c>
      <c r="H211" s="164">
        <v>0</v>
      </c>
      <c r="I211" s="164">
        <f>ROUND(F211*(G211+H211),2)</f>
        <v>0</v>
      </c>
      <c r="J211" s="162">
        <f>ROUND(F211*(N211),2)</f>
        <v>0</v>
      </c>
      <c r="K211" s="165">
        <f>ROUND(F211*(O211),2)</f>
        <v>0</v>
      </c>
      <c r="L211" s="165">
        <f>ROUND(F211*(G211),2)</f>
        <v>0</v>
      </c>
      <c r="M211" s="165">
        <f>ROUND(F211*(H211),2)</f>
        <v>0</v>
      </c>
      <c r="N211" s="165">
        <v>0</v>
      </c>
      <c r="O211" s="165"/>
      <c r="P211" s="172">
        <v>0.0058</v>
      </c>
      <c r="Q211" s="173"/>
      <c r="R211" s="173">
        <v>0.0058</v>
      </c>
      <c r="S211" s="171">
        <f>ROUND(F211*(P211),3)</f>
        <v>0.127</v>
      </c>
      <c r="T211" s="166"/>
      <c r="U211" s="166"/>
      <c r="V211" s="172"/>
      <c r="Z211">
        <v>0</v>
      </c>
    </row>
    <row r="212" spans="1:26" ht="24.75" customHeight="1">
      <c r="A212" s="167">
        <v>69</v>
      </c>
      <c r="B212" s="162" t="s">
        <v>140</v>
      </c>
      <c r="C212" s="168" t="s">
        <v>339</v>
      </c>
      <c r="D212" s="162" t="s">
        <v>340</v>
      </c>
      <c r="E212" s="162" t="s">
        <v>195</v>
      </c>
      <c r="F212" s="163">
        <v>26.9</v>
      </c>
      <c r="G212" s="164">
        <v>0</v>
      </c>
      <c r="H212" s="164">
        <v>0</v>
      </c>
      <c r="I212" s="164">
        <f>ROUND(F212*(G212+H212),2)</f>
        <v>0</v>
      </c>
      <c r="J212" s="162">
        <f>ROUND(F212*(N212),2)</f>
        <v>0</v>
      </c>
      <c r="K212" s="165">
        <f>ROUND(F212*(O212),2)</f>
        <v>0</v>
      </c>
      <c r="L212" s="165">
        <f>ROUND(F212*(G212),2)</f>
        <v>0</v>
      </c>
      <c r="M212" s="165">
        <f>ROUND(F212*(H212),2)</f>
        <v>0</v>
      </c>
      <c r="N212" s="165">
        <v>0</v>
      </c>
      <c r="O212" s="165"/>
      <c r="P212" s="173"/>
      <c r="Q212" s="173"/>
      <c r="R212" s="173"/>
      <c r="S212" s="171">
        <f>ROUND(F212*(P212),3)</f>
        <v>0</v>
      </c>
      <c r="T212" s="166"/>
      <c r="U212" s="166"/>
      <c r="V212" s="172"/>
      <c r="Z212">
        <v>0</v>
      </c>
    </row>
    <row r="213" spans="1:22" ht="12" customHeight="1">
      <c r="A213" s="159"/>
      <c r="B213" s="159"/>
      <c r="C213" s="169"/>
      <c r="D213" s="169" t="s">
        <v>438</v>
      </c>
      <c r="E213" s="159"/>
      <c r="F213" s="160"/>
      <c r="G213" s="161"/>
      <c r="H213" s="161"/>
      <c r="I213" s="161"/>
      <c r="J213" s="159"/>
      <c r="K213" s="1"/>
      <c r="L213" s="1"/>
      <c r="M213" s="1"/>
      <c r="N213" s="1"/>
      <c r="O213" s="1"/>
      <c r="P213" s="1"/>
      <c r="Q213" s="1"/>
      <c r="R213" s="1"/>
      <c r="S213" s="1"/>
      <c r="V213" s="1"/>
    </row>
    <row r="214" spans="1:22" ht="15">
      <c r="A214" s="159"/>
      <c r="B214" s="159"/>
      <c r="C214" s="159"/>
      <c r="D214" s="170" t="s">
        <v>342</v>
      </c>
      <c r="E214" s="159"/>
      <c r="F214" s="160">
        <v>25.2</v>
      </c>
      <c r="G214" s="161"/>
      <c r="H214" s="161"/>
      <c r="I214" s="161"/>
      <c r="J214" s="159"/>
      <c r="K214" s="1"/>
      <c r="L214" s="1"/>
      <c r="M214" s="1"/>
      <c r="N214" s="1"/>
      <c r="O214" s="1"/>
      <c r="P214" s="1"/>
      <c r="Q214" s="1"/>
      <c r="R214" s="1"/>
      <c r="S214" s="1"/>
      <c r="V214" s="1"/>
    </row>
    <row r="215" spans="1:22" ht="12" customHeight="1">
      <c r="A215" s="159"/>
      <c r="B215" s="159"/>
      <c r="C215" s="169"/>
      <c r="D215" s="169" t="s">
        <v>107</v>
      </c>
      <c r="E215" s="159"/>
      <c r="F215" s="160"/>
      <c r="G215" s="161"/>
      <c r="H215" s="161"/>
      <c r="I215" s="161"/>
      <c r="J215" s="159"/>
      <c r="K215" s="1"/>
      <c r="L215" s="1"/>
      <c r="M215" s="1"/>
      <c r="N215" s="1"/>
      <c r="O215" s="1"/>
      <c r="P215" s="1"/>
      <c r="Q215" s="1"/>
      <c r="R215" s="1"/>
      <c r="S215" s="1"/>
      <c r="V215" s="1"/>
    </row>
    <row r="216" spans="1:22" ht="15">
      <c r="A216" s="159"/>
      <c r="B216" s="159"/>
      <c r="C216" s="159"/>
      <c r="D216" s="170" t="s">
        <v>343</v>
      </c>
      <c r="E216" s="159"/>
      <c r="F216" s="160">
        <v>1.7</v>
      </c>
      <c r="G216" s="161"/>
      <c r="H216" s="161"/>
      <c r="I216" s="161"/>
      <c r="J216" s="159"/>
      <c r="K216" s="1"/>
      <c r="L216" s="1"/>
      <c r="M216" s="1"/>
      <c r="N216" s="1"/>
      <c r="O216" s="1"/>
      <c r="P216" s="1"/>
      <c r="Q216" s="1"/>
      <c r="R216" s="1"/>
      <c r="S216" s="1"/>
      <c r="V216" s="1"/>
    </row>
    <row r="217" spans="1:26" ht="34.5" customHeight="1">
      <c r="A217" s="167">
        <v>70</v>
      </c>
      <c r="B217" s="162" t="s">
        <v>140</v>
      </c>
      <c r="C217" s="168" t="s">
        <v>344</v>
      </c>
      <c r="D217" s="162" t="s">
        <v>345</v>
      </c>
      <c r="E217" s="162" t="s">
        <v>104</v>
      </c>
      <c r="F217" s="163">
        <v>24.6375</v>
      </c>
      <c r="G217" s="164">
        <v>0</v>
      </c>
      <c r="H217" s="164">
        <v>0</v>
      </c>
      <c r="I217" s="164">
        <f>ROUND(F217*(G217+H217),2)</f>
        <v>0</v>
      </c>
      <c r="J217" s="162">
        <f>ROUND(F217*(N217),2)</f>
        <v>0</v>
      </c>
      <c r="K217" s="165">
        <f>ROUND(F217*(O217),2)</f>
        <v>0</v>
      </c>
      <c r="L217" s="165">
        <f>ROUND(F217*(G217),2)</f>
        <v>0</v>
      </c>
      <c r="M217" s="165">
        <f>ROUND(F217*(H217),2)</f>
        <v>0</v>
      </c>
      <c r="N217" s="165">
        <v>0</v>
      </c>
      <c r="O217" s="165"/>
      <c r="P217" s="173"/>
      <c r="Q217" s="173"/>
      <c r="R217" s="173"/>
      <c r="S217" s="171">
        <f>ROUND(F217*(P217),3)</f>
        <v>0</v>
      </c>
      <c r="T217" s="166"/>
      <c r="U217" s="166"/>
      <c r="V217" s="172"/>
      <c r="Z217">
        <v>0</v>
      </c>
    </row>
    <row r="218" spans="1:22" ht="12" customHeight="1">
      <c r="A218" s="159"/>
      <c r="B218" s="159"/>
      <c r="C218" s="169"/>
      <c r="D218" s="169" t="s">
        <v>439</v>
      </c>
      <c r="E218" s="159"/>
      <c r="F218" s="160"/>
      <c r="G218" s="161"/>
      <c r="H218" s="161"/>
      <c r="I218" s="161"/>
      <c r="J218" s="159"/>
      <c r="K218" s="1"/>
      <c r="L218" s="1"/>
      <c r="M218" s="1"/>
      <c r="N218" s="1"/>
      <c r="O218" s="1"/>
      <c r="P218" s="1"/>
      <c r="Q218" s="1"/>
      <c r="R218" s="1"/>
      <c r="S218" s="1"/>
      <c r="V218" s="1"/>
    </row>
    <row r="219" spans="1:22" ht="15">
      <c r="A219" s="159"/>
      <c r="B219" s="159"/>
      <c r="C219" s="159"/>
      <c r="D219" s="170" t="s">
        <v>347</v>
      </c>
      <c r="E219" s="159"/>
      <c r="F219" s="160">
        <v>21.49</v>
      </c>
      <c r="G219" s="161"/>
      <c r="H219" s="161"/>
      <c r="I219" s="161"/>
      <c r="J219" s="159"/>
      <c r="K219" s="1"/>
      <c r="L219" s="1"/>
      <c r="M219" s="1"/>
      <c r="N219" s="1"/>
      <c r="O219" s="1"/>
      <c r="P219" s="1"/>
      <c r="Q219" s="1"/>
      <c r="R219" s="1"/>
      <c r="S219" s="1"/>
      <c r="V219" s="1"/>
    </row>
    <row r="220" spans="1:22" ht="12" customHeight="1">
      <c r="A220" s="159"/>
      <c r="B220" s="159"/>
      <c r="C220" s="169"/>
      <c r="D220" s="169" t="s">
        <v>348</v>
      </c>
      <c r="E220" s="159"/>
      <c r="F220" s="160"/>
      <c r="G220" s="161"/>
      <c r="H220" s="161"/>
      <c r="I220" s="161"/>
      <c r="J220" s="159"/>
      <c r="K220" s="1"/>
      <c r="L220" s="1"/>
      <c r="M220" s="1"/>
      <c r="N220" s="1"/>
      <c r="O220" s="1"/>
      <c r="P220" s="1"/>
      <c r="Q220" s="1"/>
      <c r="R220" s="1"/>
      <c r="S220" s="1"/>
      <c r="V220" s="1"/>
    </row>
    <row r="221" spans="1:22" ht="15">
      <c r="A221" s="159"/>
      <c r="B221" s="159"/>
      <c r="C221" s="159"/>
      <c r="D221" s="170" t="s">
        <v>349</v>
      </c>
      <c r="E221" s="159"/>
      <c r="F221" s="160">
        <v>3.1475</v>
      </c>
      <c r="G221" s="161"/>
      <c r="H221" s="161"/>
      <c r="I221" s="161"/>
      <c r="J221" s="159"/>
      <c r="K221" s="1"/>
      <c r="L221" s="1"/>
      <c r="M221" s="1"/>
      <c r="N221" s="1"/>
      <c r="O221" s="1"/>
      <c r="P221" s="1"/>
      <c r="Q221" s="1"/>
      <c r="R221" s="1"/>
      <c r="S221" s="1"/>
      <c r="V221" s="1"/>
    </row>
    <row r="222" spans="1:26" ht="24.75" customHeight="1">
      <c r="A222" s="182">
        <v>71</v>
      </c>
      <c r="B222" s="177" t="s">
        <v>212</v>
      </c>
      <c r="C222" s="183" t="s">
        <v>350</v>
      </c>
      <c r="D222" s="177" t="s">
        <v>351</v>
      </c>
      <c r="E222" s="177" t="s">
        <v>352</v>
      </c>
      <c r="F222" s="178">
        <v>2.4637000000000002</v>
      </c>
      <c r="G222" s="179">
        <v>0</v>
      </c>
      <c r="H222" s="179">
        <v>0</v>
      </c>
      <c r="I222" s="179">
        <f>ROUND(F222*(G222+H222),2)</f>
        <v>0</v>
      </c>
      <c r="J222" s="177">
        <f>ROUND(F222*(N222),2)</f>
        <v>0</v>
      </c>
      <c r="K222" s="180">
        <f>ROUND(F222*(O222),2)</f>
        <v>0</v>
      </c>
      <c r="L222" s="180">
        <f>ROUND(F222*(G222),2)</f>
        <v>0</v>
      </c>
      <c r="M222" s="180">
        <f>ROUND(F222*(H222),2)</f>
        <v>0</v>
      </c>
      <c r="N222" s="180">
        <v>0</v>
      </c>
      <c r="O222" s="180"/>
      <c r="P222" s="185">
        <v>0.001</v>
      </c>
      <c r="Q222" s="186"/>
      <c r="R222" s="186">
        <v>0.001</v>
      </c>
      <c r="S222" s="184">
        <f>ROUND(F222*(P222),3)</f>
        <v>0.002</v>
      </c>
      <c r="T222" s="181"/>
      <c r="U222" s="181"/>
      <c r="V222" s="185"/>
      <c r="Z222">
        <v>0</v>
      </c>
    </row>
    <row r="223" spans="1:22" ht="12" customHeight="1">
      <c r="A223" s="159"/>
      <c r="B223" s="159"/>
      <c r="C223" s="169"/>
      <c r="D223" s="169" t="s">
        <v>353</v>
      </c>
      <c r="E223" s="159"/>
      <c r="F223" s="160"/>
      <c r="G223" s="161"/>
      <c r="H223" s="161"/>
      <c r="I223" s="161"/>
      <c r="J223" s="159"/>
      <c r="K223" s="1"/>
      <c r="L223" s="1"/>
      <c r="M223" s="1"/>
      <c r="N223" s="1"/>
      <c r="O223" s="1"/>
      <c r="P223" s="1"/>
      <c r="Q223" s="1"/>
      <c r="R223" s="1"/>
      <c r="S223" s="1"/>
      <c r="V223" s="1"/>
    </row>
    <row r="224" spans="1:22" ht="15">
      <c r="A224" s="159"/>
      <c r="B224" s="159"/>
      <c r="C224" s="159"/>
      <c r="D224" s="170" t="s">
        <v>354</v>
      </c>
      <c r="E224" s="159"/>
      <c r="F224" s="160">
        <v>2.4637000000000002</v>
      </c>
      <c r="G224" s="161"/>
      <c r="H224" s="161"/>
      <c r="I224" s="161"/>
      <c r="J224" s="159"/>
      <c r="K224" s="1"/>
      <c r="L224" s="1"/>
      <c r="M224" s="1"/>
      <c r="N224" s="1"/>
      <c r="O224" s="1"/>
      <c r="P224" s="1"/>
      <c r="Q224" s="1"/>
      <c r="R224" s="1"/>
      <c r="S224" s="1"/>
      <c r="V224" s="1"/>
    </row>
    <row r="225" spans="1:26" ht="24.75" customHeight="1">
      <c r="A225" s="182">
        <v>72</v>
      </c>
      <c r="B225" s="177" t="s">
        <v>212</v>
      </c>
      <c r="C225" s="183" t="s">
        <v>355</v>
      </c>
      <c r="D225" s="177" t="s">
        <v>356</v>
      </c>
      <c r="E225" s="177" t="s">
        <v>352</v>
      </c>
      <c r="F225" s="178">
        <v>9.854800000000001</v>
      </c>
      <c r="G225" s="179">
        <v>0</v>
      </c>
      <c r="H225" s="179">
        <v>0</v>
      </c>
      <c r="I225" s="179">
        <f>ROUND(F225*(G225+H225),2)</f>
        <v>0</v>
      </c>
      <c r="J225" s="177">
        <f>ROUND(F225*(N225),2)</f>
        <v>0</v>
      </c>
      <c r="K225" s="180">
        <f>ROUND(F225*(O225),2)</f>
        <v>0</v>
      </c>
      <c r="L225" s="180">
        <f>ROUND(F225*(G225),2)</f>
        <v>0</v>
      </c>
      <c r="M225" s="180">
        <f>ROUND(F225*(H225),2)</f>
        <v>0</v>
      </c>
      <c r="N225" s="180">
        <v>0</v>
      </c>
      <c r="O225" s="180"/>
      <c r="P225" s="185">
        <v>0.001</v>
      </c>
      <c r="Q225" s="186"/>
      <c r="R225" s="186">
        <v>0.001</v>
      </c>
      <c r="S225" s="184">
        <f>ROUND(F225*(P225),3)</f>
        <v>0.01</v>
      </c>
      <c r="T225" s="181"/>
      <c r="U225" s="181"/>
      <c r="V225" s="185"/>
      <c r="Z225">
        <v>0</v>
      </c>
    </row>
    <row r="226" spans="1:22" ht="15">
      <c r="A226" s="159"/>
      <c r="B226" s="159"/>
      <c r="C226" s="169"/>
      <c r="D226" s="176" t="s">
        <v>357</v>
      </c>
      <c r="E226" s="159"/>
      <c r="F226" s="160">
        <v>9.854800000000001</v>
      </c>
      <c r="G226" s="161"/>
      <c r="H226" s="161"/>
      <c r="I226" s="161"/>
      <c r="J226" s="159"/>
      <c r="K226" s="1"/>
      <c r="L226" s="1"/>
      <c r="M226" s="1"/>
      <c r="N226" s="1"/>
      <c r="O226" s="1"/>
      <c r="P226" s="1"/>
      <c r="Q226" s="1"/>
      <c r="R226" s="1"/>
      <c r="S226" s="1"/>
      <c r="V226" s="1"/>
    </row>
    <row r="227" spans="1:26" ht="24.75" customHeight="1">
      <c r="A227" s="182">
        <v>73</v>
      </c>
      <c r="B227" s="177" t="s">
        <v>212</v>
      </c>
      <c r="C227" s="183" t="s">
        <v>358</v>
      </c>
      <c r="D227" s="177" t="s">
        <v>359</v>
      </c>
      <c r="E227" s="177" t="s">
        <v>352</v>
      </c>
      <c r="F227" s="178">
        <v>36.9555</v>
      </c>
      <c r="G227" s="179">
        <v>0</v>
      </c>
      <c r="H227" s="179">
        <v>0</v>
      </c>
      <c r="I227" s="179">
        <f>ROUND(F227*(G227+H227),2)</f>
        <v>0</v>
      </c>
      <c r="J227" s="177">
        <f>ROUND(F227*(N227),2)</f>
        <v>0</v>
      </c>
      <c r="K227" s="180">
        <f>ROUND(F227*(O227),2)</f>
        <v>0</v>
      </c>
      <c r="L227" s="180">
        <f>ROUND(F227*(G227),2)</f>
        <v>0</v>
      </c>
      <c r="M227" s="180">
        <f>ROUND(F227*(H227),2)</f>
        <v>0</v>
      </c>
      <c r="N227" s="180">
        <v>0</v>
      </c>
      <c r="O227" s="180"/>
      <c r="P227" s="185">
        <v>0.001</v>
      </c>
      <c r="Q227" s="186"/>
      <c r="R227" s="186">
        <v>0.001</v>
      </c>
      <c r="S227" s="184">
        <f>ROUND(F227*(P227),3)</f>
        <v>0.037</v>
      </c>
      <c r="T227" s="181"/>
      <c r="U227" s="181"/>
      <c r="V227" s="185"/>
      <c r="Z227">
        <v>0</v>
      </c>
    </row>
    <row r="228" spans="1:22" ht="12" customHeight="1">
      <c r="A228" s="159"/>
      <c r="B228" s="159"/>
      <c r="C228" s="169"/>
      <c r="D228" s="169" t="s">
        <v>360</v>
      </c>
      <c r="E228" s="159"/>
      <c r="F228" s="160"/>
      <c r="G228" s="161"/>
      <c r="H228" s="161"/>
      <c r="I228" s="161"/>
      <c r="J228" s="159"/>
      <c r="K228" s="1"/>
      <c r="L228" s="1"/>
      <c r="M228" s="1"/>
      <c r="N228" s="1"/>
      <c r="O228" s="1"/>
      <c r="P228" s="1"/>
      <c r="Q228" s="1"/>
      <c r="R228" s="1"/>
      <c r="S228" s="1"/>
      <c r="V228" s="1"/>
    </row>
    <row r="229" spans="1:22" ht="15">
      <c r="A229" s="159"/>
      <c r="B229" s="159"/>
      <c r="C229" s="159"/>
      <c r="D229" s="170" t="s">
        <v>361</v>
      </c>
      <c r="E229" s="159"/>
      <c r="F229" s="160">
        <v>36.9555</v>
      </c>
      <c r="G229" s="161"/>
      <c r="H229" s="161"/>
      <c r="I229" s="161"/>
      <c r="J229" s="159"/>
      <c r="K229" s="1"/>
      <c r="L229" s="1"/>
      <c r="M229" s="1"/>
      <c r="N229" s="1"/>
      <c r="O229" s="1"/>
      <c r="P229" s="1"/>
      <c r="Q229" s="1"/>
      <c r="R229" s="1"/>
      <c r="S229" s="1"/>
      <c r="V229" s="1"/>
    </row>
    <row r="230" spans="1:26" ht="24.75" customHeight="1">
      <c r="A230" s="182">
        <v>74</v>
      </c>
      <c r="B230" s="177" t="s">
        <v>362</v>
      </c>
      <c r="C230" s="183" t="s">
        <v>363</v>
      </c>
      <c r="D230" s="177" t="s">
        <v>364</v>
      </c>
      <c r="E230" s="177" t="s">
        <v>104</v>
      </c>
      <c r="F230" s="178">
        <v>25.12974</v>
      </c>
      <c r="G230" s="179">
        <v>0</v>
      </c>
      <c r="H230" s="179">
        <v>0</v>
      </c>
      <c r="I230" s="179">
        <f>ROUND(F230*(G230+H230),2)</f>
        <v>0</v>
      </c>
      <c r="J230" s="177">
        <f>ROUND(F230*(N230),2)</f>
        <v>0</v>
      </c>
      <c r="K230" s="180">
        <f>ROUND(F230*(O230),2)</f>
        <v>0</v>
      </c>
      <c r="L230" s="180">
        <f>ROUND(F230*(G230),2)</f>
        <v>0</v>
      </c>
      <c r="M230" s="180">
        <f>ROUND(F230*(H230),2)</f>
        <v>0</v>
      </c>
      <c r="N230" s="180">
        <v>0</v>
      </c>
      <c r="O230" s="180"/>
      <c r="P230" s="185">
        <v>0.024</v>
      </c>
      <c r="Q230" s="186"/>
      <c r="R230" s="186">
        <v>0.024</v>
      </c>
      <c r="S230" s="184">
        <f>ROUND(F230*(P230),3)</f>
        <v>0.603</v>
      </c>
      <c r="T230" s="181"/>
      <c r="U230" s="181"/>
      <c r="V230" s="185"/>
      <c r="Z230">
        <v>0</v>
      </c>
    </row>
    <row r="231" spans="1:22" ht="12" customHeight="1">
      <c r="A231" s="159"/>
      <c r="B231" s="159"/>
      <c r="C231" s="169"/>
      <c r="D231" s="169" t="s">
        <v>360</v>
      </c>
      <c r="E231" s="159"/>
      <c r="F231" s="160"/>
      <c r="G231" s="161"/>
      <c r="H231" s="161"/>
      <c r="I231" s="161"/>
      <c r="J231" s="159"/>
      <c r="K231" s="1"/>
      <c r="L231" s="1"/>
      <c r="M231" s="1"/>
      <c r="N231" s="1"/>
      <c r="O231" s="1"/>
      <c r="P231" s="1"/>
      <c r="Q231" s="1"/>
      <c r="R231" s="1"/>
      <c r="S231" s="1"/>
      <c r="V231" s="1"/>
    </row>
    <row r="232" spans="1:22" ht="15">
      <c r="A232" s="159"/>
      <c r="B232" s="159"/>
      <c r="C232" s="159"/>
      <c r="D232" s="170" t="s">
        <v>365</v>
      </c>
      <c r="E232" s="159"/>
      <c r="F232" s="160">
        <v>25.12974</v>
      </c>
      <c r="G232" s="161"/>
      <c r="H232" s="161"/>
      <c r="I232" s="161"/>
      <c r="J232" s="159"/>
      <c r="K232" s="1"/>
      <c r="L232" s="1"/>
      <c r="M232" s="1"/>
      <c r="N232" s="1"/>
      <c r="O232" s="1"/>
      <c r="P232" s="1"/>
      <c r="Q232" s="1"/>
      <c r="R232" s="1"/>
      <c r="S232" s="1"/>
      <c r="V232" s="1"/>
    </row>
    <row r="233" spans="1:26" ht="15">
      <c r="A233" s="144"/>
      <c r="B233" s="144"/>
      <c r="C233" s="158">
        <v>771</v>
      </c>
      <c r="D233" s="158" t="s">
        <v>82</v>
      </c>
      <c r="E233" s="144"/>
      <c r="F233" s="157"/>
      <c r="G233" s="146">
        <f>ROUND((SUM(L203:L232))/1,2)</f>
        <v>0</v>
      </c>
      <c r="H233" s="146">
        <f>ROUND((SUM(M203:M232))/1,2)</f>
        <v>0</v>
      </c>
      <c r="I233" s="146">
        <f>ROUND((SUM(I203:I232))/1,2)</f>
        <v>0</v>
      </c>
      <c r="J233" s="144"/>
      <c r="K233" s="144"/>
      <c r="L233" s="144">
        <f>ROUND((SUM(L203:L232))/1,2)</f>
        <v>0</v>
      </c>
      <c r="M233" s="144">
        <f>ROUND((SUM(M203:M232))/1,2)</f>
        <v>0</v>
      </c>
      <c r="N233" s="144"/>
      <c r="O233" s="144"/>
      <c r="P233" s="174"/>
      <c r="Q233" s="144"/>
      <c r="R233" s="144"/>
      <c r="S233" s="174">
        <f>ROUND((SUM(S203:S232))/1,2)</f>
        <v>0.81</v>
      </c>
      <c r="T233" s="142"/>
      <c r="U233" s="142"/>
      <c r="V233" s="2">
        <f>ROUND((SUM(V203:V232))/1,2)</f>
        <v>0</v>
      </c>
      <c r="W233" s="142"/>
      <c r="X233" s="142"/>
      <c r="Y233" s="142"/>
      <c r="Z233" s="142"/>
    </row>
    <row r="234" spans="1:22" ht="15">
      <c r="A234" s="1"/>
      <c r="B234" s="1"/>
      <c r="C234" s="1"/>
      <c r="D234" s="1"/>
      <c r="E234" s="1"/>
      <c r="F234" s="153"/>
      <c r="G234" s="139"/>
      <c r="H234" s="139"/>
      <c r="I234" s="139"/>
      <c r="J234" s="1"/>
      <c r="K234" s="1"/>
      <c r="L234" s="1"/>
      <c r="M234" s="1"/>
      <c r="N234" s="1"/>
      <c r="O234" s="1"/>
      <c r="P234" s="1"/>
      <c r="Q234" s="1"/>
      <c r="R234" s="1"/>
      <c r="S234" s="1"/>
      <c r="V234" s="1"/>
    </row>
    <row r="235" spans="1:26" ht="15">
      <c r="A235" s="144"/>
      <c r="B235" s="144"/>
      <c r="C235" s="158">
        <v>781</v>
      </c>
      <c r="D235" s="158" t="s">
        <v>83</v>
      </c>
      <c r="E235" s="144"/>
      <c r="F235" s="157"/>
      <c r="G235" s="145"/>
      <c r="H235" s="145"/>
      <c r="I235" s="145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2"/>
      <c r="U235" s="142"/>
      <c r="V235" s="144"/>
      <c r="W235" s="142"/>
      <c r="X235" s="142"/>
      <c r="Y235" s="142"/>
      <c r="Z235" s="142"/>
    </row>
    <row r="236" spans="1:26" ht="24.75" customHeight="1">
      <c r="A236" s="167">
        <v>75</v>
      </c>
      <c r="B236" s="162" t="s">
        <v>366</v>
      </c>
      <c r="C236" s="168" t="s">
        <v>367</v>
      </c>
      <c r="D236" s="162" t="s">
        <v>368</v>
      </c>
      <c r="E236" s="162" t="s">
        <v>104</v>
      </c>
      <c r="F236" s="163">
        <v>125.922</v>
      </c>
      <c r="G236" s="164">
        <v>0</v>
      </c>
      <c r="H236" s="164">
        <v>0</v>
      </c>
      <c r="I236" s="164">
        <f>ROUND(F236*(G236+H236),2)</f>
        <v>0</v>
      </c>
      <c r="J236" s="162">
        <f>ROUND(F236*(N236),2)</f>
        <v>0</v>
      </c>
      <c r="K236" s="165">
        <f>ROUND(F236*(O236),2)</f>
        <v>0</v>
      </c>
      <c r="L236" s="165">
        <f>ROUND(F236*(G236),2)</f>
        <v>0</v>
      </c>
      <c r="M236" s="165">
        <f>ROUND(F236*(H236),2)</f>
        <v>0</v>
      </c>
      <c r="N236" s="165">
        <v>0</v>
      </c>
      <c r="O236" s="165"/>
      <c r="P236" s="172">
        <v>0.00334</v>
      </c>
      <c r="Q236" s="173"/>
      <c r="R236" s="173">
        <v>0.00334</v>
      </c>
      <c r="S236" s="171">
        <f>ROUND(F236*(P236),3)</f>
        <v>0.421</v>
      </c>
      <c r="T236" s="166"/>
      <c r="U236" s="166"/>
      <c r="V236" s="172"/>
      <c r="Z236">
        <v>0</v>
      </c>
    </row>
    <row r="237" spans="1:22" ht="12" customHeight="1">
      <c r="A237" s="159"/>
      <c r="B237" s="159"/>
      <c r="C237" s="169"/>
      <c r="D237" s="169" t="s">
        <v>417</v>
      </c>
      <c r="E237" s="159"/>
      <c r="F237" s="160"/>
      <c r="G237" s="161"/>
      <c r="H237" s="161"/>
      <c r="I237" s="161"/>
      <c r="J237" s="159"/>
      <c r="K237" s="1"/>
      <c r="L237" s="1"/>
      <c r="M237" s="1"/>
      <c r="N237" s="1"/>
      <c r="O237" s="1"/>
      <c r="P237" s="1"/>
      <c r="Q237" s="1"/>
      <c r="R237" s="1"/>
      <c r="S237" s="1"/>
      <c r="V237" s="1"/>
    </row>
    <row r="238" spans="1:22" ht="15">
      <c r="A238" s="159"/>
      <c r="B238" s="159"/>
      <c r="C238" s="159"/>
      <c r="D238" s="170" t="s">
        <v>210</v>
      </c>
      <c r="E238" s="159"/>
      <c r="F238" s="160">
        <v>111.006</v>
      </c>
      <c r="G238" s="161"/>
      <c r="H238" s="161"/>
      <c r="I238" s="161"/>
      <c r="J238" s="159"/>
      <c r="K238" s="1"/>
      <c r="L238" s="1"/>
      <c r="M238" s="1"/>
      <c r="N238" s="1"/>
      <c r="O238" s="1"/>
      <c r="P238" s="1"/>
      <c r="Q238" s="1"/>
      <c r="R238" s="1"/>
      <c r="S238" s="1"/>
      <c r="V238" s="1"/>
    </row>
    <row r="239" spans="1:22" ht="12" customHeight="1">
      <c r="A239" s="159"/>
      <c r="B239" s="159"/>
      <c r="C239" s="169"/>
      <c r="D239" s="169" t="s">
        <v>107</v>
      </c>
      <c r="E239" s="159"/>
      <c r="F239" s="160"/>
      <c r="G239" s="161"/>
      <c r="H239" s="161"/>
      <c r="I239" s="161"/>
      <c r="J239" s="159"/>
      <c r="K239" s="1"/>
      <c r="L239" s="1"/>
      <c r="M239" s="1"/>
      <c r="N239" s="1"/>
      <c r="O239" s="1"/>
      <c r="P239" s="1"/>
      <c r="Q239" s="1"/>
      <c r="R239" s="1"/>
      <c r="S239" s="1"/>
      <c r="V239" s="1"/>
    </row>
    <row r="240" spans="1:22" ht="15">
      <c r="A240" s="159"/>
      <c r="B240" s="159"/>
      <c r="C240" s="159"/>
      <c r="D240" s="170" t="s">
        <v>161</v>
      </c>
      <c r="E240" s="159"/>
      <c r="F240" s="160">
        <v>14.916</v>
      </c>
      <c r="G240" s="161"/>
      <c r="H240" s="161"/>
      <c r="I240" s="161"/>
      <c r="J240" s="159"/>
      <c r="K240" s="1"/>
      <c r="L240" s="1"/>
      <c r="M240" s="1"/>
      <c r="N240" s="1"/>
      <c r="O240" s="1"/>
      <c r="P240" s="1"/>
      <c r="Q240" s="1"/>
      <c r="R240" s="1"/>
      <c r="S240" s="1"/>
      <c r="V240" s="1"/>
    </row>
    <row r="241" spans="1:26" ht="24.75" customHeight="1">
      <c r="A241" s="167">
        <v>76</v>
      </c>
      <c r="B241" s="162" t="s">
        <v>366</v>
      </c>
      <c r="C241" s="168" t="s">
        <v>369</v>
      </c>
      <c r="D241" s="162" t="s">
        <v>370</v>
      </c>
      <c r="E241" s="162" t="s">
        <v>201</v>
      </c>
      <c r="F241" s="163">
        <v>2.6</v>
      </c>
      <c r="G241" s="164">
        <v>0</v>
      </c>
      <c r="H241" s="164">
        <v>0</v>
      </c>
      <c r="I241" s="164">
        <f>ROUND(F241*(G241+H241),2)</f>
        <v>0</v>
      </c>
      <c r="J241" s="162">
        <f>ROUND(F241*(N241),2)</f>
        <v>0</v>
      </c>
      <c r="K241" s="165">
        <f>ROUND(F241*(O241),2)</f>
        <v>0</v>
      </c>
      <c r="L241" s="165">
        <f>ROUND(F241*(G241),2)</f>
        <v>0</v>
      </c>
      <c r="M241" s="165">
        <f>ROUND(F241*(H241),2)</f>
        <v>0</v>
      </c>
      <c r="N241" s="165">
        <v>0</v>
      </c>
      <c r="O241" s="165"/>
      <c r="P241" s="173"/>
      <c r="Q241" s="173"/>
      <c r="R241" s="173"/>
      <c r="S241" s="171">
        <f>ROUND(F241*(P241),3)</f>
        <v>0</v>
      </c>
      <c r="T241" s="166"/>
      <c r="U241" s="166"/>
      <c r="V241" s="172"/>
      <c r="Z241">
        <v>0</v>
      </c>
    </row>
    <row r="242" spans="1:26" ht="24.75" customHeight="1">
      <c r="A242" s="167">
        <v>77</v>
      </c>
      <c r="B242" s="162" t="s">
        <v>140</v>
      </c>
      <c r="C242" s="168" t="s">
        <v>371</v>
      </c>
      <c r="D242" s="162" t="s">
        <v>372</v>
      </c>
      <c r="E242" s="162" t="s">
        <v>104</v>
      </c>
      <c r="F242" s="163">
        <v>125.922</v>
      </c>
      <c r="G242" s="164">
        <v>0</v>
      </c>
      <c r="H242" s="164">
        <v>0</v>
      </c>
      <c r="I242" s="164">
        <f>ROUND(F242*(G242+H242),2)</f>
        <v>0</v>
      </c>
      <c r="J242" s="162">
        <f>ROUND(F242*(N242),2)</f>
        <v>0</v>
      </c>
      <c r="K242" s="165">
        <f>ROUND(F242*(O242),2)</f>
        <v>0</v>
      </c>
      <c r="L242" s="165">
        <f>ROUND(F242*(G242),2)</f>
        <v>0</v>
      </c>
      <c r="M242" s="165">
        <f>ROUND(F242*(H242),2)</f>
        <v>0</v>
      </c>
      <c r="N242" s="165">
        <v>0</v>
      </c>
      <c r="O242" s="165"/>
      <c r="P242" s="173"/>
      <c r="Q242" s="173"/>
      <c r="R242" s="173"/>
      <c r="S242" s="171">
        <f>ROUND(F242*(P242),3)</f>
        <v>0</v>
      </c>
      <c r="T242" s="166"/>
      <c r="U242" s="166"/>
      <c r="V242" s="172"/>
      <c r="Z242">
        <v>0</v>
      </c>
    </row>
    <row r="243" spans="1:22" ht="15">
      <c r="A243" s="159"/>
      <c r="B243" s="159"/>
      <c r="C243" s="169"/>
      <c r="D243" s="176" t="s">
        <v>373</v>
      </c>
      <c r="E243" s="159"/>
      <c r="F243" s="160">
        <v>125.922</v>
      </c>
      <c r="G243" s="161"/>
      <c r="H243" s="161"/>
      <c r="I243" s="161"/>
      <c r="J243" s="159"/>
      <c r="K243" s="1"/>
      <c r="L243" s="1"/>
      <c r="M243" s="1"/>
      <c r="N243" s="1"/>
      <c r="O243" s="1"/>
      <c r="P243" s="1"/>
      <c r="Q243" s="1"/>
      <c r="R243" s="1"/>
      <c r="S243" s="1"/>
      <c r="V243" s="1"/>
    </row>
    <row r="244" spans="1:26" ht="24.75" customHeight="1">
      <c r="A244" s="182">
        <v>78</v>
      </c>
      <c r="B244" s="177" t="s">
        <v>374</v>
      </c>
      <c r="C244" s="183" t="s">
        <v>375</v>
      </c>
      <c r="D244" s="177" t="s">
        <v>376</v>
      </c>
      <c r="E244" s="177" t="s">
        <v>104</v>
      </c>
      <c r="F244" s="178">
        <v>128.44044</v>
      </c>
      <c r="G244" s="179">
        <v>0</v>
      </c>
      <c r="H244" s="179">
        <v>0</v>
      </c>
      <c r="I244" s="179">
        <f>ROUND(F244*(G244+H244),2)</f>
        <v>0</v>
      </c>
      <c r="J244" s="177">
        <f>ROUND(F244*(N244),2)</f>
        <v>0</v>
      </c>
      <c r="K244" s="180">
        <f>ROUND(F244*(O244),2)</f>
        <v>0</v>
      </c>
      <c r="L244" s="180">
        <f>ROUND(F244*(G244),2)</f>
        <v>0</v>
      </c>
      <c r="M244" s="180">
        <f>ROUND(F244*(H244),2)</f>
        <v>0</v>
      </c>
      <c r="N244" s="180">
        <v>0</v>
      </c>
      <c r="O244" s="180"/>
      <c r="P244" s="186"/>
      <c r="Q244" s="186"/>
      <c r="R244" s="186"/>
      <c r="S244" s="184">
        <f>ROUND(F244*(P244),3)</f>
        <v>0</v>
      </c>
      <c r="T244" s="181"/>
      <c r="U244" s="181"/>
      <c r="V244" s="185"/>
      <c r="Z244">
        <v>0</v>
      </c>
    </row>
    <row r="245" spans="1:22" ht="12" customHeight="1">
      <c r="A245" s="159"/>
      <c r="B245" s="159"/>
      <c r="C245" s="169"/>
      <c r="D245" s="169" t="s">
        <v>440</v>
      </c>
      <c r="E245" s="159"/>
      <c r="F245" s="160"/>
      <c r="G245" s="161"/>
      <c r="H245" s="161"/>
      <c r="I245" s="161"/>
      <c r="J245" s="159"/>
      <c r="K245" s="1"/>
      <c r="L245" s="1"/>
      <c r="M245" s="1"/>
      <c r="N245" s="1"/>
      <c r="O245" s="1"/>
      <c r="P245" s="1"/>
      <c r="Q245" s="1"/>
      <c r="R245" s="1"/>
      <c r="S245" s="1"/>
      <c r="V245" s="1"/>
    </row>
    <row r="246" spans="1:22" ht="15">
      <c r="A246" s="159"/>
      <c r="B246" s="159"/>
      <c r="C246" s="159"/>
      <c r="D246" s="170" t="s">
        <v>378</v>
      </c>
      <c r="E246" s="159"/>
      <c r="F246" s="160">
        <v>113.22612</v>
      </c>
      <c r="G246" s="161"/>
      <c r="H246" s="161"/>
      <c r="I246" s="161"/>
      <c r="J246" s="159"/>
      <c r="K246" s="1"/>
      <c r="L246" s="1"/>
      <c r="M246" s="1"/>
      <c r="N246" s="1"/>
      <c r="O246" s="1"/>
      <c r="P246" s="1"/>
      <c r="Q246" s="1"/>
      <c r="R246" s="1"/>
      <c r="S246" s="1"/>
      <c r="V246" s="1"/>
    </row>
    <row r="247" spans="1:22" ht="12" customHeight="1">
      <c r="A247" s="159"/>
      <c r="B247" s="159"/>
      <c r="C247" s="169"/>
      <c r="D247" s="169" t="s">
        <v>107</v>
      </c>
      <c r="E247" s="159"/>
      <c r="F247" s="160"/>
      <c r="G247" s="161"/>
      <c r="H247" s="161"/>
      <c r="I247" s="161"/>
      <c r="J247" s="159"/>
      <c r="K247" s="1"/>
      <c r="L247" s="1"/>
      <c r="M247" s="1"/>
      <c r="N247" s="1"/>
      <c r="O247" s="1"/>
      <c r="P247" s="1"/>
      <c r="Q247" s="1"/>
      <c r="R247" s="1"/>
      <c r="S247" s="1"/>
      <c r="V247" s="1"/>
    </row>
    <row r="248" spans="1:22" ht="15">
      <c r="A248" s="159"/>
      <c r="B248" s="159"/>
      <c r="C248" s="159"/>
      <c r="D248" s="170" t="s">
        <v>379</v>
      </c>
      <c r="E248" s="159"/>
      <c r="F248" s="160">
        <v>15.21432</v>
      </c>
      <c r="G248" s="161"/>
      <c r="H248" s="161"/>
      <c r="I248" s="161"/>
      <c r="J248" s="159"/>
      <c r="K248" s="1"/>
      <c r="L248" s="1"/>
      <c r="M248" s="1"/>
      <c r="N248" s="1"/>
      <c r="O248" s="1"/>
      <c r="P248" s="1"/>
      <c r="Q248" s="1"/>
      <c r="R248" s="1"/>
      <c r="S248" s="1"/>
      <c r="V248" s="1"/>
    </row>
    <row r="249" spans="1:26" ht="24.75" customHeight="1">
      <c r="A249" s="182">
        <v>79</v>
      </c>
      <c r="B249" s="177" t="s">
        <v>212</v>
      </c>
      <c r="C249" s="183" t="s">
        <v>355</v>
      </c>
      <c r="D249" s="177" t="s">
        <v>380</v>
      </c>
      <c r="E249" s="177" t="s">
        <v>352</v>
      </c>
      <c r="F249" s="178">
        <v>50.3688</v>
      </c>
      <c r="G249" s="179">
        <v>0</v>
      </c>
      <c r="H249" s="179">
        <v>0</v>
      </c>
      <c r="I249" s="179">
        <f>ROUND(F249*(G249+H249),2)</f>
        <v>0</v>
      </c>
      <c r="J249" s="177">
        <f>ROUND(F249*(N249),2)</f>
        <v>0</v>
      </c>
      <c r="K249" s="180">
        <f>ROUND(F249*(O249),2)</f>
        <v>0</v>
      </c>
      <c r="L249" s="180">
        <f>ROUND(F249*(G249),2)</f>
        <v>0</v>
      </c>
      <c r="M249" s="180">
        <f>ROUND(F249*(H249),2)</f>
        <v>0</v>
      </c>
      <c r="N249" s="180">
        <v>0</v>
      </c>
      <c r="O249" s="180"/>
      <c r="P249" s="185">
        <v>0.001</v>
      </c>
      <c r="Q249" s="186"/>
      <c r="R249" s="186">
        <v>0.001</v>
      </c>
      <c r="S249" s="184">
        <f>ROUND(F249*(P249),3)</f>
        <v>0.05</v>
      </c>
      <c r="T249" s="181"/>
      <c r="U249" s="181"/>
      <c r="V249" s="185"/>
      <c r="Z249">
        <v>0</v>
      </c>
    </row>
    <row r="250" spans="1:22" ht="12" customHeight="1">
      <c r="A250" s="159"/>
      <c r="B250" s="159"/>
      <c r="C250" s="169"/>
      <c r="D250" s="169" t="s">
        <v>418</v>
      </c>
      <c r="E250" s="159"/>
      <c r="F250" s="160"/>
      <c r="G250" s="161"/>
      <c r="H250" s="161"/>
      <c r="I250" s="161"/>
      <c r="J250" s="159"/>
      <c r="K250" s="1"/>
      <c r="L250" s="1"/>
      <c r="M250" s="1"/>
      <c r="N250" s="1"/>
      <c r="O250" s="1"/>
      <c r="P250" s="1"/>
      <c r="Q250" s="1"/>
      <c r="R250" s="1"/>
      <c r="S250" s="1"/>
      <c r="V250" s="1"/>
    </row>
    <row r="251" spans="1:22" ht="15">
      <c r="A251" s="159"/>
      <c r="B251" s="159"/>
      <c r="C251" s="159"/>
      <c r="D251" s="170" t="s">
        <v>381</v>
      </c>
      <c r="E251" s="159"/>
      <c r="F251" s="160">
        <v>50.3688</v>
      </c>
      <c r="G251" s="161"/>
      <c r="H251" s="161"/>
      <c r="I251" s="161"/>
      <c r="J251" s="159"/>
      <c r="K251" s="1"/>
      <c r="L251" s="1"/>
      <c r="M251" s="1"/>
      <c r="N251" s="1"/>
      <c r="O251" s="1"/>
      <c r="P251" s="1"/>
      <c r="Q251" s="1"/>
      <c r="R251" s="1"/>
      <c r="S251" s="1"/>
      <c r="V251" s="1"/>
    </row>
    <row r="252" spans="1:26" ht="24.75" customHeight="1">
      <c r="A252" s="182">
        <v>80</v>
      </c>
      <c r="B252" s="177" t="s">
        <v>212</v>
      </c>
      <c r="C252" s="183" t="s">
        <v>358</v>
      </c>
      <c r="D252" s="177" t="s">
        <v>359</v>
      </c>
      <c r="E252" s="177" t="s">
        <v>352</v>
      </c>
      <c r="F252" s="178">
        <v>188.88299999999998</v>
      </c>
      <c r="G252" s="179">
        <v>0</v>
      </c>
      <c r="H252" s="179">
        <v>0</v>
      </c>
      <c r="I252" s="179">
        <f>ROUND(F252*(G252+H252),2)</f>
        <v>0</v>
      </c>
      <c r="J252" s="177">
        <f>ROUND(F252*(N252),2)</f>
        <v>0</v>
      </c>
      <c r="K252" s="180">
        <f>ROUND(F252*(O252),2)</f>
        <v>0</v>
      </c>
      <c r="L252" s="180">
        <f>ROUND(F252*(G252),2)</f>
        <v>0</v>
      </c>
      <c r="M252" s="180">
        <f>ROUND(F252*(H252),2)</f>
        <v>0</v>
      </c>
      <c r="N252" s="180">
        <v>0</v>
      </c>
      <c r="O252" s="180"/>
      <c r="P252" s="185">
        <v>0.001</v>
      </c>
      <c r="Q252" s="186"/>
      <c r="R252" s="186">
        <v>0.001</v>
      </c>
      <c r="S252" s="184">
        <f>ROUND(F252*(P252),3)</f>
        <v>0.189</v>
      </c>
      <c r="T252" s="181"/>
      <c r="U252" s="181"/>
      <c r="V252" s="185"/>
      <c r="Z252">
        <v>0</v>
      </c>
    </row>
    <row r="253" spans="1:22" ht="12" customHeight="1">
      <c r="A253" s="159"/>
      <c r="B253" s="159"/>
      <c r="C253" s="169"/>
      <c r="D253" s="169" t="s">
        <v>418</v>
      </c>
      <c r="E253" s="159"/>
      <c r="F253" s="160"/>
      <c r="G253" s="161"/>
      <c r="H253" s="161"/>
      <c r="I253" s="161"/>
      <c r="J253" s="159"/>
      <c r="K253" s="1"/>
      <c r="L253" s="1"/>
      <c r="M253" s="1"/>
      <c r="N253" s="1"/>
      <c r="O253" s="1"/>
      <c r="P253" s="1"/>
      <c r="Q253" s="1"/>
      <c r="R253" s="1"/>
      <c r="S253" s="1"/>
      <c r="V253" s="1"/>
    </row>
    <row r="254" spans="1:22" ht="15">
      <c r="A254" s="159"/>
      <c r="B254" s="159"/>
      <c r="C254" s="159"/>
      <c r="D254" s="170" t="s">
        <v>382</v>
      </c>
      <c r="E254" s="159"/>
      <c r="F254" s="160">
        <v>188.88299999999998</v>
      </c>
      <c r="G254" s="161"/>
      <c r="H254" s="161"/>
      <c r="I254" s="161"/>
      <c r="J254" s="159"/>
      <c r="K254" s="1"/>
      <c r="L254" s="1"/>
      <c r="M254" s="1"/>
      <c r="N254" s="1"/>
      <c r="O254" s="1"/>
      <c r="P254" s="1"/>
      <c r="Q254" s="1"/>
      <c r="R254" s="1"/>
      <c r="S254" s="1"/>
      <c r="V254" s="1"/>
    </row>
    <row r="255" spans="1:26" ht="15">
      <c r="A255" s="144"/>
      <c r="B255" s="144"/>
      <c r="C255" s="158">
        <v>781</v>
      </c>
      <c r="D255" s="158" t="s">
        <v>83</v>
      </c>
      <c r="E255" s="144"/>
      <c r="F255" s="157"/>
      <c r="G255" s="146">
        <f>ROUND((SUM(L235:L254))/1,2)</f>
        <v>0</v>
      </c>
      <c r="H255" s="146">
        <f>ROUND((SUM(M235:M254))/1,2)</f>
        <v>0</v>
      </c>
      <c r="I255" s="146">
        <f>ROUND((SUM(I235:I254))/1,2)</f>
        <v>0</v>
      </c>
      <c r="J255" s="144"/>
      <c r="K255" s="144"/>
      <c r="L255" s="144">
        <f>ROUND((SUM(L235:L254))/1,2)</f>
        <v>0</v>
      </c>
      <c r="M255" s="144">
        <f>ROUND((SUM(M235:M254))/1,2)</f>
        <v>0</v>
      </c>
      <c r="N255" s="144"/>
      <c r="O255" s="144"/>
      <c r="P255" s="174"/>
      <c r="Q255" s="144"/>
      <c r="R255" s="144"/>
      <c r="S255" s="174">
        <f>ROUND((SUM(S235:S254))/1,2)</f>
        <v>0.66</v>
      </c>
      <c r="T255" s="142"/>
      <c r="U255" s="142"/>
      <c r="V255" s="2">
        <f>ROUND((SUM(V235:V254))/1,2)</f>
        <v>0</v>
      </c>
      <c r="W255" s="142"/>
      <c r="X255" s="142"/>
      <c r="Y255" s="142"/>
      <c r="Z255" s="142"/>
    </row>
    <row r="256" spans="1:22" ht="15">
      <c r="A256" s="1"/>
      <c r="B256" s="1"/>
      <c r="C256" s="1"/>
      <c r="D256" s="1"/>
      <c r="E256" s="1"/>
      <c r="F256" s="153"/>
      <c r="G256" s="139"/>
      <c r="H256" s="139"/>
      <c r="I256" s="139"/>
      <c r="J256" s="1"/>
      <c r="K256" s="1"/>
      <c r="L256" s="1"/>
      <c r="M256" s="1"/>
      <c r="N256" s="1"/>
      <c r="O256" s="1"/>
      <c r="P256" s="1"/>
      <c r="Q256" s="1"/>
      <c r="R256" s="1"/>
      <c r="S256" s="1"/>
      <c r="V256" s="1"/>
    </row>
    <row r="257" spans="1:26" ht="15">
      <c r="A257" s="144"/>
      <c r="B257" s="144"/>
      <c r="C257" s="158">
        <v>783</v>
      </c>
      <c r="D257" s="158" t="s">
        <v>84</v>
      </c>
      <c r="E257" s="144"/>
      <c r="F257" s="157"/>
      <c r="G257" s="145"/>
      <c r="H257" s="145"/>
      <c r="I257" s="145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2"/>
      <c r="U257" s="142"/>
      <c r="V257" s="144"/>
      <c r="W257" s="142"/>
      <c r="X257" s="142"/>
      <c r="Y257" s="142"/>
      <c r="Z257" s="142"/>
    </row>
    <row r="258" spans="1:26" ht="24.75" customHeight="1">
      <c r="A258" s="167">
        <v>81</v>
      </c>
      <c r="B258" s="162" t="s">
        <v>383</v>
      </c>
      <c r="C258" s="168" t="s">
        <v>384</v>
      </c>
      <c r="D258" s="162" t="s">
        <v>385</v>
      </c>
      <c r="E258" s="162" t="s">
        <v>104</v>
      </c>
      <c r="F258" s="163">
        <v>31.2</v>
      </c>
      <c r="G258" s="164">
        <v>0</v>
      </c>
      <c r="H258" s="164">
        <v>0</v>
      </c>
      <c r="I258" s="164">
        <f>ROUND(F258*(G258+H258),2)</f>
        <v>0</v>
      </c>
      <c r="J258" s="162">
        <f>ROUND(F258*(N258),2)</f>
        <v>0</v>
      </c>
      <c r="K258" s="165">
        <f>ROUND(F258*(O258),2)</f>
        <v>0</v>
      </c>
      <c r="L258" s="165">
        <f>ROUND(F258*(G258),2)</f>
        <v>0</v>
      </c>
      <c r="M258" s="165">
        <f>ROUND(F258*(H258),2)</f>
        <v>0</v>
      </c>
      <c r="N258" s="165">
        <v>0</v>
      </c>
      <c r="O258" s="165"/>
      <c r="P258" s="172">
        <v>0.00055</v>
      </c>
      <c r="Q258" s="173"/>
      <c r="R258" s="173">
        <v>0.00055</v>
      </c>
      <c r="S258" s="171">
        <f>ROUND(F258*(P258),3)</f>
        <v>0.017</v>
      </c>
      <c r="T258" s="166"/>
      <c r="U258" s="166"/>
      <c r="V258" s="172"/>
      <c r="Z258">
        <v>0</v>
      </c>
    </row>
    <row r="259" spans="1:22" ht="12" customHeight="1">
      <c r="A259" s="159"/>
      <c r="B259" s="159"/>
      <c r="C259" s="169"/>
      <c r="D259" s="169" t="s">
        <v>428</v>
      </c>
      <c r="E259" s="159"/>
      <c r="F259" s="160"/>
      <c r="G259" s="161"/>
      <c r="H259" s="161"/>
      <c r="I259" s="161"/>
      <c r="J259" s="159"/>
      <c r="K259" s="1"/>
      <c r="L259" s="1"/>
      <c r="M259" s="1"/>
      <c r="N259" s="1"/>
      <c r="O259" s="1"/>
      <c r="P259" s="1"/>
      <c r="Q259" s="1"/>
      <c r="R259" s="1"/>
      <c r="S259" s="1"/>
      <c r="V259" s="1"/>
    </row>
    <row r="260" spans="1:22" ht="15">
      <c r="A260" s="159"/>
      <c r="B260" s="159"/>
      <c r="C260" s="159"/>
      <c r="D260" s="170" t="s">
        <v>386</v>
      </c>
      <c r="E260" s="159"/>
      <c r="F260" s="160">
        <v>31.2</v>
      </c>
      <c r="G260" s="161"/>
      <c r="H260" s="161"/>
      <c r="I260" s="161"/>
      <c r="J260" s="159"/>
      <c r="K260" s="1"/>
      <c r="L260" s="1"/>
      <c r="M260" s="1"/>
      <c r="N260" s="1"/>
      <c r="O260" s="1"/>
      <c r="P260" s="1"/>
      <c r="Q260" s="1"/>
      <c r="R260" s="1"/>
      <c r="S260" s="1"/>
      <c r="V260" s="1"/>
    </row>
    <row r="261" spans="1:26" ht="24.75" customHeight="1">
      <c r="A261" s="167">
        <v>82</v>
      </c>
      <c r="B261" s="162" t="s">
        <v>383</v>
      </c>
      <c r="C261" s="168" t="s">
        <v>387</v>
      </c>
      <c r="D261" s="162" t="s">
        <v>388</v>
      </c>
      <c r="E261" s="162" t="s">
        <v>104</v>
      </c>
      <c r="F261" s="163">
        <v>31.2</v>
      </c>
      <c r="G261" s="164">
        <v>0</v>
      </c>
      <c r="H261" s="164">
        <v>0</v>
      </c>
      <c r="I261" s="164">
        <f>ROUND(F261*(G261+H261),2)</f>
        <v>0</v>
      </c>
      <c r="J261" s="162">
        <f>ROUND(F261*(N261),2)</f>
        <v>0</v>
      </c>
      <c r="K261" s="165">
        <f>ROUND(F261*(O261),2)</f>
        <v>0</v>
      </c>
      <c r="L261" s="165">
        <f>ROUND(F261*(G261),2)</f>
        <v>0</v>
      </c>
      <c r="M261" s="165">
        <f>ROUND(F261*(H261),2)</f>
        <v>0</v>
      </c>
      <c r="N261" s="165">
        <v>0</v>
      </c>
      <c r="O261" s="165"/>
      <c r="P261" s="172">
        <v>0.0002</v>
      </c>
      <c r="Q261" s="173"/>
      <c r="R261" s="173">
        <v>0.0002</v>
      </c>
      <c r="S261" s="171">
        <f>ROUND(F261*(P261),3)</f>
        <v>0.006</v>
      </c>
      <c r="T261" s="166"/>
      <c r="U261" s="166"/>
      <c r="V261" s="172"/>
      <c r="Z261">
        <v>0</v>
      </c>
    </row>
    <row r="262" spans="1:26" ht="24.75" customHeight="1">
      <c r="A262" s="167">
        <v>83</v>
      </c>
      <c r="B262" s="162" t="s">
        <v>389</v>
      </c>
      <c r="C262" s="168" t="s">
        <v>390</v>
      </c>
      <c r="D262" s="162" t="s">
        <v>391</v>
      </c>
      <c r="E262" s="162" t="s">
        <v>104</v>
      </c>
      <c r="F262" s="163">
        <v>31.2</v>
      </c>
      <c r="G262" s="164">
        <v>0</v>
      </c>
      <c r="H262" s="164">
        <v>0</v>
      </c>
      <c r="I262" s="164">
        <f>ROUND(F262*(G262+H262),2)</f>
        <v>0</v>
      </c>
      <c r="J262" s="162">
        <f>ROUND(F262*(N262),2)</f>
        <v>0</v>
      </c>
      <c r="K262" s="165">
        <f>ROUND(F262*(O262),2)</f>
        <v>0</v>
      </c>
      <c r="L262" s="165">
        <f>ROUND(F262*(G262),2)</f>
        <v>0</v>
      </c>
      <c r="M262" s="165">
        <f>ROUND(F262*(H262),2)</f>
        <v>0</v>
      </c>
      <c r="N262" s="165">
        <v>0</v>
      </c>
      <c r="O262" s="165"/>
      <c r="P262" s="172">
        <v>0.00022</v>
      </c>
      <c r="Q262" s="173"/>
      <c r="R262" s="173">
        <v>0.00022</v>
      </c>
      <c r="S262" s="171">
        <f>ROUND(F262*(P262),3)</f>
        <v>0.007</v>
      </c>
      <c r="T262" s="166"/>
      <c r="U262" s="166"/>
      <c r="V262" s="172"/>
      <c r="Z262">
        <v>0</v>
      </c>
    </row>
    <row r="263" spans="1:26" ht="15">
      <c r="A263" s="144"/>
      <c r="B263" s="144"/>
      <c r="C263" s="158">
        <v>783</v>
      </c>
      <c r="D263" s="158" t="s">
        <v>84</v>
      </c>
      <c r="E263" s="144"/>
      <c r="F263" s="157"/>
      <c r="G263" s="146">
        <f>ROUND((SUM(L257:L262))/1,2)</f>
        <v>0</v>
      </c>
      <c r="H263" s="146">
        <f>ROUND((SUM(M257:M262))/1,2)</f>
        <v>0</v>
      </c>
      <c r="I263" s="146">
        <f>ROUND((SUM(I257:I262))/1,2)</f>
        <v>0</v>
      </c>
      <c r="J263" s="144"/>
      <c r="K263" s="144"/>
      <c r="L263" s="144">
        <f>ROUND((SUM(L257:L262))/1,2)</f>
        <v>0</v>
      </c>
      <c r="M263" s="144">
        <f>ROUND((SUM(M257:M262))/1,2)</f>
        <v>0</v>
      </c>
      <c r="N263" s="144"/>
      <c r="O263" s="144"/>
      <c r="P263" s="174"/>
      <c r="Q263" s="144"/>
      <c r="R263" s="144"/>
      <c r="S263" s="174">
        <f>ROUND((SUM(S257:S262))/1,2)</f>
        <v>0.03</v>
      </c>
      <c r="T263" s="142"/>
      <c r="U263" s="142"/>
      <c r="V263" s="2">
        <f>ROUND((SUM(V257:V262))/1,2)</f>
        <v>0</v>
      </c>
      <c r="W263" s="142"/>
      <c r="X263" s="142"/>
      <c r="Y263" s="142"/>
      <c r="Z263" s="142"/>
    </row>
    <row r="264" spans="1:22" ht="15">
      <c r="A264" s="1"/>
      <c r="B264" s="1"/>
      <c r="C264" s="1"/>
      <c r="D264" s="1"/>
      <c r="E264" s="1"/>
      <c r="F264" s="153"/>
      <c r="G264" s="139"/>
      <c r="H264" s="139"/>
      <c r="I264" s="139"/>
      <c r="J264" s="1"/>
      <c r="K264" s="1"/>
      <c r="L264" s="1"/>
      <c r="M264" s="1"/>
      <c r="N264" s="1"/>
      <c r="O264" s="1"/>
      <c r="P264" s="1"/>
      <c r="Q264" s="1"/>
      <c r="R264" s="1"/>
      <c r="S264" s="1"/>
      <c r="V264" s="1"/>
    </row>
    <row r="265" spans="1:26" ht="15">
      <c r="A265" s="144"/>
      <c r="B265" s="144"/>
      <c r="C265" s="158">
        <v>784</v>
      </c>
      <c r="D265" s="158" t="s">
        <v>85</v>
      </c>
      <c r="E265" s="144"/>
      <c r="F265" s="157"/>
      <c r="G265" s="145"/>
      <c r="H265" s="145"/>
      <c r="I265" s="145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2"/>
      <c r="U265" s="142"/>
      <c r="V265" s="144"/>
      <c r="W265" s="142"/>
      <c r="X265" s="142"/>
      <c r="Y265" s="142"/>
      <c r="Z265" s="142"/>
    </row>
    <row r="266" spans="1:26" ht="24.75" customHeight="1">
      <c r="A266" s="167">
        <v>84</v>
      </c>
      <c r="B266" s="162" t="s">
        <v>392</v>
      </c>
      <c r="C266" s="168" t="s">
        <v>393</v>
      </c>
      <c r="D266" s="162" t="s">
        <v>394</v>
      </c>
      <c r="E266" s="162" t="s">
        <v>104</v>
      </c>
      <c r="F266" s="163">
        <v>33.300000000000004</v>
      </c>
      <c r="G266" s="164">
        <v>0</v>
      </c>
      <c r="H266" s="164">
        <v>0</v>
      </c>
      <c r="I266" s="164">
        <f>ROUND(F266*(G266+H266),2)</f>
        <v>0</v>
      </c>
      <c r="J266" s="162">
        <f>ROUND(F266*(N266),2)</f>
        <v>0</v>
      </c>
      <c r="K266" s="165">
        <f>ROUND(F266*(O266),2)</f>
        <v>0</v>
      </c>
      <c r="L266" s="165">
        <f>ROUND(F266*(G266),2)</f>
        <v>0</v>
      </c>
      <c r="M266" s="165">
        <f>ROUND(F266*(H266),2)</f>
        <v>0</v>
      </c>
      <c r="N266" s="165">
        <v>0</v>
      </c>
      <c r="O266" s="165"/>
      <c r="P266" s="172">
        <v>0.0001</v>
      </c>
      <c r="Q266" s="173"/>
      <c r="R266" s="173">
        <v>0.0001</v>
      </c>
      <c r="S266" s="171">
        <f>ROUND(F266*(P266),3)</f>
        <v>0.003</v>
      </c>
      <c r="T266" s="166"/>
      <c r="U266" s="166"/>
      <c r="V266" s="172"/>
      <c r="Z266">
        <v>0</v>
      </c>
    </row>
    <row r="267" spans="1:22" ht="12" customHeight="1">
      <c r="A267" s="159"/>
      <c r="B267" s="159"/>
      <c r="C267" s="169"/>
      <c r="D267" s="169" t="s">
        <v>441</v>
      </c>
      <c r="E267" s="159"/>
      <c r="F267" s="160"/>
      <c r="G267" s="161"/>
      <c r="H267" s="161"/>
      <c r="I267" s="161"/>
      <c r="J267" s="159"/>
      <c r="K267" s="1"/>
      <c r="L267" s="1"/>
      <c r="M267" s="1"/>
      <c r="N267" s="1"/>
      <c r="O267" s="1"/>
      <c r="P267" s="1"/>
      <c r="Q267" s="1"/>
      <c r="R267" s="1"/>
      <c r="S267" s="1"/>
      <c r="V267" s="1"/>
    </row>
    <row r="268" spans="1:22" ht="15">
      <c r="A268" s="159"/>
      <c r="B268" s="159"/>
      <c r="C268" s="159"/>
      <c r="D268" s="170" t="s">
        <v>396</v>
      </c>
      <c r="E268" s="159"/>
      <c r="F268" s="160">
        <v>33.300000000000004</v>
      </c>
      <c r="G268" s="161"/>
      <c r="H268" s="161"/>
      <c r="I268" s="161"/>
      <c r="J268" s="159"/>
      <c r="K268" s="1"/>
      <c r="L268" s="1"/>
      <c r="M268" s="1"/>
      <c r="N268" s="1"/>
      <c r="O268" s="1"/>
      <c r="P268" s="1"/>
      <c r="Q268" s="1"/>
      <c r="R268" s="1"/>
      <c r="S268" s="1"/>
      <c r="V268" s="1"/>
    </row>
    <row r="269" spans="1:26" ht="24.75" customHeight="1">
      <c r="A269" s="167">
        <v>85</v>
      </c>
      <c r="B269" s="162" t="s">
        <v>392</v>
      </c>
      <c r="C269" s="168" t="s">
        <v>397</v>
      </c>
      <c r="D269" s="162" t="s">
        <v>398</v>
      </c>
      <c r="E269" s="162" t="s">
        <v>104</v>
      </c>
      <c r="F269" s="163">
        <v>21.92</v>
      </c>
      <c r="G269" s="164">
        <v>0</v>
      </c>
      <c r="H269" s="164">
        <v>0</v>
      </c>
      <c r="I269" s="164">
        <f>ROUND(F269*(G269+H269),2)</f>
        <v>0</v>
      </c>
      <c r="J269" s="162">
        <f>ROUND(F269*(N269),2)</f>
        <v>0</v>
      </c>
      <c r="K269" s="165">
        <f>ROUND(F269*(O269),2)</f>
        <v>0</v>
      </c>
      <c r="L269" s="165">
        <f>ROUND(F269*(G269),2)</f>
        <v>0</v>
      </c>
      <c r="M269" s="165">
        <f>ROUND(F269*(H269),2)</f>
        <v>0</v>
      </c>
      <c r="N269" s="165">
        <v>0</v>
      </c>
      <c r="O269" s="165"/>
      <c r="P269" s="173"/>
      <c r="Q269" s="173"/>
      <c r="R269" s="173"/>
      <c r="S269" s="171">
        <f>ROUND(F269*(P269),3)</f>
        <v>0</v>
      </c>
      <c r="T269" s="166"/>
      <c r="U269" s="166"/>
      <c r="V269" s="172"/>
      <c r="Z269">
        <v>0</v>
      </c>
    </row>
    <row r="270" spans="1:22" ht="12" customHeight="1">
      <c r="A270" s="159"/>
      <c r="B270" s="159"/>
      <c r="C270" s="169"/>
      <c r="D270" s="169" t="s">
        <v>442</v>
      </c>
      <c r="E270" s="159"/>
      <c r="F270" s="160"/>
      <c r="G270" s="161"/>
      <c r="H270" s="161"/>
      <c r="I270" s="161"/>
      <c r="J270" s="159"/>
      <c r="K270" s="1"/>
      <c r="L270" s="1"/>
      <c r="M270" s="1"/>
      <c r="N270" s="1"/>
      <c r="O270" s="1"/>
      <c r="P270" s="1"/>
      <c r="Q270" s="1"/>
      <c r="R270" s="1"/>
      <c r="S270" s="1"/>
      <c r="V270" s="1"/>
    </row>
    <row r="271" spans="1:22" ht="15">
      <c r="A271" s="159"/>
      <c r="B271" s="159"/>
      <c r="C271" s="159"/>
      <c r="D271" s="170" t="s">
        <v>400</v>
      </c>
      <c r="E271" s="159"/>
      <c r="F271" s="160">
        <v>21.92</v>
      </c>
      <c r="G271" s="161"/>
      <c r="H271" s="161"/>
      <c r="I271" s="161"/>
      <c r="J271" s="159"/>
      <c r="K271" s="1"/>
      <c r="L271" s="1"/>
      <c r="M271" s="1"/>
      <c r="N271" s="1"/>
      <c r="O271" s="1"/>
      <c r="P271" s="1"/>
      <c r="Q271" s="1"/>
      <c r="R271" s="1"/>
      <c r="S271" s="1"/>
      <c r="V271" s="1"/>
    </row>
    <row r="272" spans="1:26" ht="24.75" customHeight="1">
      <c r="A272" s="167">
        <v>86</v>
      </c>
      <c r="B272" s="162" t="s">
        <v>392</v>
      </c>
      <c r="C272" s="168" t="s">
        <v>401</v>
      </c>
      <c r="D272" s="162" t="s">
        <v>402</v>
      </c>
      <c r="E272" s="162" t="s">
        <v>104</v>
      </c>
      <c r="F272" s="163">
        <v>21.92</v>
      </c>
      <c r="G272" s="164">
        <v>0</v>
      </c>
      <c r="H272" s="164">
        <v>0</v>
      </c>
      <c r="I272" s="164">
        <f>ROUND(F272*(G272+H272),2)</f>
        <v>0</v>
      </c>
      <c r="J272" s="162">
        <f>ROUND(F272*(N272),2)</f>
        <v>0</v>
      </c>
      <c r="K272" s="165">
        <f>ROUND(F272*(O272),2)</f>
        <v>0</v>
      </c>
      <c r="L272" s="165">
        <f>ROUND(F272*(G272),2)</f>
        <v>0</v>
      </c>
      <c r="M272" s="165">
        <f>ROUND(F272*(H272),2)</f>
        <v>0</v>
      </c>
      <c r="N272" s="165">
        <v>0</v>
      </c>
      <c r="O272" s="165"/>
      <c r="P272" s="172">
        <v>3E-05</v>
      </c>
      <c r="Q272" s="173"/>
      <c r="R272" s="173">
        <v>3E-05</v>
      </c>
      <c r="S272" s="171">
        <f>ROUND(F272*(P272),3)</f>
        <v>0.001</v>
      </c>
      <c r="T272" s="166"/>
      <c r="U272" s="166"/>
      <c r="V272" s="172"/>
      <c r="Z272">
        <v>0</v>
      </c>
    </row>
    <row r="273" spans="1:22" ht="12" customHeight="1">
      <c r="A273" s="159"/>
      <c r="B273" s="159"/>
      <c r="C273" s="169"/>
      <c r="D273" s="169" t="s">
        <v>443</v>
      </c>
      <c r="E273" s="159"/>
      <c r="F273" s="160"/>
      <c r="G273" s="161"/>
      <c r="H273" s="161"/>
      <c r="I273" s="161"/>
      <c r="J273" s="159"/>
      <c r="K273" s="1"/>
      <c r="L273" s="1"/>
      <c r="M273" s="1"/>
      <c r="N273" s="1"/>
      <c r="O273" s="1"/>
      <c r="P273" s="1"/>
      <c r="Q273" s="1"/>
      <c r="R273" s="1"/>
      <c r="S273" s="1"/>
      <c r="V273" s="1"/>
    </row>
    <row r="274" spans="1:22" ht="15">
      <c r="A274" s="159"/>
      <c r="B274" s="159"/>
      <c r="C274" s="159"/>
      <c r="D274" s="170" t="s">
        <v>400</v>
      </c>
      <c r="E274" s="159"/>
      <c r="F274" s="160">
        <v>21.92</v>
      </c>
      <c r="G274" s="161"/>
      <c r="H274" s="161"/>
      <c r="I274" s="161"/>
      <c r="J274" s="159"/>
      <c r="K274" s="1"/>
      <c r="L274" s="1"/>
      <c r="M274" s="1"/>
      <c r="N274" s="1"/>
      <c r="O274" s="1"/>
      <c r="P274" s="1"/>
      <c r="Q274" s="1"/>
      <c r="R274" s="1"/>
      <c r="S274" s="1"/>
      <c r="V274" s="1"/>
    </row>
    <row r="275" spans="1:26" ht="24.75" customHeight="1">
      <c r="A275" s="167">
        <v>87</v>
      </c>
      <c r="B275" s="162" t="s">
        <v>392</v>
      </c>
      <c r="C275" s="168" t="s">
        <v>404</v>
      </c>
      <c r="D275" s="162" t="s">
        <v>405</v>
      </c>
      <c r="E275" s="162" t="s">
        <v>104</v>
      </c>
      <c r="F275" s="163">
        <v>33.3</v>
      </c>
      <c r="G275" s="164">
        <v>0</v>
      </c>
      <c r="H275" s="164">
        <v>0</v>
      </c>
      <c r="I275" s="164">
        <f>ROUND(F275*(G275+H275),2)</f>
        <v>0</v>
      </c>
      <c r="J275" s="162">
        <f>ROUND(F275*(N275),2)</f>
        <v>0</v>
      </c>
      <c r="K275" s="165">
        <f>ROUND(F275*(O275),2)</f>
        <v>0</v>
      </c>
      <c r="L275" s="165">
        <f>ROUND(F275*(G275),2)</f>
        <v>0</v>
      </c>
      <c r="M275" s="165">
        <f>ROUND(F275*(H275),2)</f>
        <v>0</v>
      </c>
      <c r="N275" s="165">
        <v>0</v>
      </c>
      <c r="O275" s="165"/>
      <c r="P275" s="172">
        <v>0.00018</v>
      </c>
      <c r="Q275" s="173"/>
      <c r="R275" s="173">
        <v>0.00018</v>
      </c>
      <c r="S275" s="171">
        <f>ROUND(F275*(P275),3)</f>
        <v>0.006</v>
      </c>
      <c r="T275" s="166"/>
      <c r="U275" s="166"/>
      <c r="V275" s="172"/>
      <c r="Z275">
        <v>0</v>
      </c>
    </row>
    <row r="276" spans="1:22" ht="12" customHeight="1">
      <c r="A276" s="159"/>
      <c r="B276" s="159"/>
      <c r="C276" s="169"/>
      <c r="D276" s="169" t="s">
        <v>444</v>
      </c>
      <c r="E276" s="159"/>
      <c r="F276" s="160"/>
      <c r="G276" s="161"/>
      <c r="H276" s="161"/>
      <c r="I276" s="161"/>
      <c r="J276" s="159"/>
      <c r="K276" s="1"/>
      <c r="L276" s="1"/>
      <c r="M276" s="1"/>
      <c r="N276" s="1"/>
      <c r="O276" s="1"/>
      <c r="P276" s="1"/>
      <c r="Q276" s="1"/>
      <c r="R276" s="1"/>
      <c r="S276" s="1"/>
      <c r="V276" s="1"/>
    </row>
    <row r="277" spans="1:22" ht="15">
      <c r="A277" s="159"/>
      <c r="B277" s="159"/>
      <c r="C277" s="159"/>
      <c r="D277" s="170" t="s">
        <v>445</v>
      </c>
      <c r="E277" s="159"/>
      <c r="F277" s="160">
        <v>35.415</v>
      </c>
      <c r="G277" s="161"/>
      <c r="H277" s="161"/>
      <c r="I277" s="161"/>
      <c r="J277" s="159"/>
      <c r="K277" s="1"/>
      <c r="L277" s="1"/>
      <c r="M277" s="1"/>
      <c r="N277" s="1"/>
      <c r="O277" s="1"/>
      <c r="P277" s="1"/>
      <c r="Q277" s="1"/>
      <c r="R277" s="1"/>
      <c r="S277" s="1"/>
      <c r="V277" s="1"/>
    </row>
    <row r="278" spans="1:26" ht="15">
      <c r="A278" s="144"/>
      <c r="B278" s="144"/>
      <c r="C278" s="158">
        <v>784</v>
      </c>
      <c r="D278" s="158" t="s">
        <v>85</v>
      </c>
      <c r="E278" s="144"/>
      <c r="F278" s="157"/>
      <c r="G278" s="146">
        <f>ROUND((SUM(L265:L277))/1,2)</f>
        <v>0</v>
      </c>
      <c r="H278" s="146">
        <f>ROUND((SUM(M265:M277))/1,2)</f>
        <v>0</v>
      </c>
      <c r="I278" s="146">
        <f>ROUND((SUM(I265:I277))/1,2)</f>
        <v>0</v>
      </c>
      <c r="J278" s="144"/>
      <c r="K278" s="144"/>
      <c r="L278" s="144">
        <f>ROUND((SUM(L265:L277))/1,2)</f>
        <v>0</v>
      </c>
      <c r="M278" s="144">
        <f>ROUND((SUM(M265:M277))/1,2)</f>
        <v>0</v>
      </c>
      <c r="N278" s="144"/>
      <c r="O278" s="144"/>
      <c r="P278" s="174"/>
      <c r="Q278" s="144"/>
      <c r="R278" s="144"/>
      <c r="S278" s="174">
        <f>ROUND((SUM(S265:S277))/1,2)</f>
        <v>0.01</v>
      </c>
      <c r="T278" s="142"/>
      <c r="U278" s="142"/>
      <c r="V278" s="2">
        <f>ROUND((SUM(V265:V277))/1,2)</f>
        <v>0</v>
      </c>
      <c r="W278" s="142"/>
      <c r="X278" s="142"/>
      <c r="Y278" s="142"/>
      <c r="Z278" s="142"/>
    </row>
    <row r="279" spans="1:22" ht="15">
      <c r="A279" s="1"/>
      <c r="B279" s="1"/>
      <c r="C279" s="1"/>
      <c r="D279" s="1"/>
      <c r="E279" s="1"/>
      <c r="F279" s="153"/>
      <c r="G279" s="139"/>
      <c r="H279" s="139"/>
      <c r="I279" s="139"/>
      <c r="J279" s="1"/>
      <c r="K279" s="1"/>
      <c r="L279" s="1"/>
      <c r="M279" s="1"/>
      <c r="N279" s="1"/>
      <c r="O279" s="1"/>
      <c r="P279" s="1"/>
      <c r="Q279" s="1"/>
      <c r="R279" s="1"/>
      <c r="S279" s="1"/>
      <c r="V279" s="1"/>
    </row>
    <row r="280" spans="1:22" ht="15">
      <c r="A280" s="144"/>
      <c r="B280" s="144"/>
      <c r="C280" s="144"/>
      <c r="D280" s="2" t="s">
        <v>75</v>
      </c>
      <c r="E280" s="144"/>
      <c r="F280" s="157"/>
      <c r="G280" s="146">
        <f>ROUND((SUM(L101:L279))/2,2)</f>
        <v>0</v>
      </c>
      <c r="H280" s="146">
        <f>ROUND((SUM(M101:M279))/2,2)</f>
        <v>0</v>
      </c>
      <c r="I280" s="146">
        <f>ROUND((SUM(I101:I279))/2,2)</f>
        <v>0</v>
      </c>
      <c r="J280" s="145"/>
      <c r="K280" s="144"/>
      <c r="L280" s="145">
        <f>ROUND((SUM(L101:L279))/2,2)</f>
        <v>0</v>
      </c>
      <c r="M280" s="145">
        <f>ROUND((SUM(M101:M279))/2,2)</f>
        <v>0</v>
      </c>
      <c r="N280" s="144"/>
      <c r="O280" s="144"/>
      <c r="P280" s="174"/>
      <c r="Q280" s="144"/>
      <c r="R280" s="144"/>
      <c r="S280" s="174">
        <f>ROUND((SUM(S101:S279))/2,2)</f>
        <v>1.67</v>
      </c>
      <c r="T280" s="142"/>
      <c r="U280" s="142"/>
      <c r="V280" s="2">
        <f>ROUND((SUM(V101:V279))/2,2)</f>
        <v>0.94</v>
      </c>
    </row>
    <row r="281" spans="1:22" ht="15">
      <c r="A281" s="1"/>
      <c r="B281" s="1"/>
      <c r="C281" s="1"/>
      <c r="D281" s="1"/>
      <c r="E281" s="1"/>
      <c r="F281" s="153"/>
      <c r="G281" s="139"/>
      <c r="H281" s="139"/>
      <c r="I281" s="139"/>
      <c r="J281" s="1"/>
      <c r="K281" s="1"/>
      <c r="L281" s="1"/>
      <c r="M281" s="1"/>
      <c r="N281" s="1"/>
      <c r="O281" s="1"/>
      <c r="P281" s="1"/>
      <c r="Q281" s="1"/>
      <c r="R281" s="1"/>
      <c r="S281" s="1"/>
      <c r="V281" s="1"/>
    </row>
    <row r="282" spans="1:26" ht="15">
      <c r="A282" s="144"/>
      <c r="B282" s="144"/>
      <c r="C282" s="144"/>
      <c r="D282" s="2" t="s">
        <v>86</v>
      </c>
      <c r="E282" s="144"/>
      <c r="F282" s="157"/>
      <c r="G282" s="145"/>
      <c r="H282" s="145"/>
      <c r="I282" s="145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2"/>
      <c r="U282" s="142"/>
      <c r="V282" s="144"/>
      <c r="W282" s="142"/>
      <c r="X282" s="142"/>
      <c r="Y282" s="142"/>
      <c r="Z282" s="142"/>
    </row>
    <row r="283" spans="1:26" ht="15">
      <c r="A283" s="144"/>
      <c r="B283" s="144"/>
      <c r="C283" s="158">
        <v>921</v>
      </c>
      <c r="D283" s="158" t="s">
        <v>87</v>
      </c>
      <c r="E283" s="144"/>
      <c r="F283" s="157"/>
      <c r="G283" s="145"/>
      <c r="H283" s="145"/>
      <c r="I283" s="145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2"/>
      <c r="U283" s="142"/>
      <c r="V283" s="144"/>
      <c r="W283" s="142"/>
      <c r="X283" s="142"/>
      <c r="Y283" s="142"/>
      <c r="Z283" s="142"/>
    </row>
    <row r="284" spans="1:26" ht="24.75" customHeight="1">
      <c r="A284" s="167">
        <v>88</v>
      </c>
      <c r="B284" s="162" t="s">
        <v>408</v>
      </c>
      <c r="C284" s="168" t="s">
        <v>409</v>
      </c>
      <c r="D284" s="162" t="s">
        <v>410</v>
      </c>
      <c r="E284" s="162" t="s">
        <v>235</v>
      </c>
      <c r="F284" s="163">
        <v>8</v>
      </c>
      <c r="G284" s="164">
        <v>0</v>
      </c>
      <c r="H284" s="164">
        <v>0</v>
      </c>
      <c r="I284" s="164">
        <f>ROUND(F284*(G284+H284),2)</f>
        <v>0</v>
      </c>
      <c r="J284" s="162">
        <f>ROUND(F284*(N284),2)</f>
        <v>0</v>
      </c>
      <c r="K284" s="165">
        <f>ROUND(F284*(O284),2)</f>
        <v>0</v>
      </c>
      <c r="L284" s="165">
        <f>ROUND(F284*(G284),2)</f>
        <v>0</v>
      </c>
      <c r="M284" s="165">
        <f>ROUND(F284*(H284),2)</f>
        <v>0</v>
      </c>
      <c r="N284" s="165">
        <v>0</v>
      </c>
      <c r="O284" s="165"/>
      <c r="P284" s="173"/>
      <c r="Q284" s="173"/>
      <c r="R284" s="173"/>
      <c r="S284" s="171">
        <f>ROUND(F284*(P284),3)</f>
        <v>0</v>
      </c>
      <c r="T284" s="166"/>
      <c r="U284" s="166"/>
      <c r="V284" s="172"/>
      <c r="Z284">
        <v>0</v>
      </c>
    </row>
    <row r="285" spans="1:26" ht="24.75" customHeight="1">
      <c r="A285" s="167">
        <v>89</v>
      </c>
      <c r="B285" s="162" t="s">
        <v>408</v>
      </c>
      <c r="C285" s="168" t="s">
        <v>411</v>
      </c>
      <c r="D285" s="162" t="s">
        <v>412</v>
      </c>
      <c r="E285" s="162" t="s">
        <v>235</v>
      </c>
      <c r="F285" s="163">
        <v>16</v>
      </c>
      <c r="G285" s="164">
        <v>0</v>
      </c>
      <c r="H285" s="164">
        <v>0</v>
      </c>
      <c r="I285" s="164">
        <f>ROUND(F285*(G285+H285),2)</f>
        <v>0</v>
      </c>
      <c r="J285" s="162">
        <f>ROUND(F285*(N285),2)</f>
        <v>0</v>
      </c>
      <c r="K285" s="165">
        <f>ROUND(F285*(O285),2)</f>
        <v>0</v>
      </c>
      <c r="L285" s="165">
        <f>ROUND(F285*(G285),2)</f>
        <v>0</v>
      </c>
      <c r="M285" s="165">
        <f>ROUND(F285*(H285),2)</f>
        <v>0</v>
      </c>
      <c r="N285" s="165">
        <v>0</v>
      </c>
      <c r="O285" s="165"/>
      <c r="P285" s="173"/>
      <c r="Q285" s="173"/>
      <c r="R285" s="173"/>
      <c r="S285" s="171">
        <f>ROUND(F285*(P285),3)</f>
        <v>0</v>
      </c>
      <c r="T285" s="166"/>
      <c r="U285" s="166"/>
      <c r="V285" s="172"/>
      <c r="Z285">
        <v>0</v>
      </c>
    </row>
    <row r="286" spans="1:26" ht="24.75" customHeight="1">
      <c r="A286" s="167">
        <v>90</v>
      </c>
      <c r="B286" s="162" t="s">
        <v>408</v>
      </c>
      <c r="C286" s="168" t="s">
        <v>413</v>
      </c>
      <c r="D286" s="162" t="s">
        <v>414</v>
      </c>
      <c r="E286" s="162" t="s">
        <v>235</v>
      </c>
      <c r="F286" s="163">
        <v>8</v>
      </c>
      <c r="G286" s="164">
        <v>0</v>
      </c>
      <c r="H286" s="164">
        <v>0</v>
      </c>
      <c r="I286" s="164">
        <f>ROUND(F286*(G286+H286),2)</f>
        <v>0</v>
      </c>
      <c r="J286" s="162">
        <f>ROUND(F286*(N286),2)</f>
        <v>0</v>
      </c>
      <c r="K286" s="165">
        <f>ROUND(F286*(O286),2)</f>
        <v>0</v>
      </c>
      <c r="L286" s="165">
        <f>ROUND(F286*(G286),2)</f>
        <v>0</v>
      </c>
      <c r="M286" s="165">
        <f>ROUND(F286*(H286),2)</f>
        <v>0</v>
      </c>
      <c r="N286" s="165">
        <v>0</v>
      </c>
      <c r="O286" s="165"/>
      <c r="P286" s="173"/>
      <c r="Q286" s="173"/>
      <c r="R286" s="173"/>
      <c r="S286" s="171">
        <f>ROUND(F286*(P286),3)</f>
        <v>0</v>
      </c>
      <c r="T286" s="166"/>
      <c r="U286" s="166"/>
      <c r="V286" s="172"/>
      <c r="Z286">
        <v>0</v>
      </c>
    </row>
    <row r="287" spans="1:22" ht="15">
      <c r="A287" s="144"/>
      <c r="B287" s="144"/>
      <c r="C287" s="158">
        <v>921</v>
      </c>
      <c r="D287" s="158" t="s">
        <v>87</v>
      </c>
      <c r="E287" s="144"/>
      <c r="F287" s="157"/>
      <c r="G287" s="146">
        <f>ROUND((SUM(L283:L286))/1,2)</f>
        <v>0</v>
      </c>
      <c r="H287" s="146">
        <f>ROUND((SUM(M283:M286))/1,2)</f>
        <v>0</v>
      </c>
      <c r="I287" s="146">
        <f>ROUND((SUM(I283:I286))/1,2)</f>
        <v>0</v>
      </c>
      <c r="J287" s="144"/>
      <c r="K287" s="144"/>
      <c r="L287" s="144">
        <f>ROUND((SUM(L283:L286))/1,2)</f>
        <v>0</v>
      </c>
      <c r="M287" s="144">
        <f>ROUND((SUM(M283:M286))/1,2)</f>
        <v>0</v>
      </c>
      <c r="N287" s="144"/>
      <c r="O287" s="144"/>
      <c r="P287" s="174"/>
      <c r="Q287" s="1"/>
      <c r="R287" s="1"/>
      <c r="S287" s="174">
        <f>ROUND((SUM(S283:S286))/1,2)</f>
        <v>0</v>
      </c>
      <c r="T287" s="187"/>
      <c r="U287" s="187"/>
      <c r="V287" s="2">
        <f>ROUND((SUM(V283:V286))/1,2)</f>
        <v>0</v>
      </c>
    </row>
    <row r="288" spans="1:22" ht="15">
      <c r="A288" s="1"/>
      <c r="B288" s="1"/>
      <c r="C288" s="1"/>
      <c r="D288" s="1"/>
      <c r="E288" s="1"/>
      <c r="F288" s="153"/>
      <c r="G288" s="139"/>
      <c r="H288" s="139"/>
      <c r="I288" s="139"/>
      <c r="J288" s="1"/>
      <c r="K288" s="1"/>
      <c r="L288" s="1"/>
      <c r="M288" s="1"/>
      <c r="N288" s="1"/>
      <c r="O288" s="1"/>
      <c r="P288" s="1"/>
      <c r="Q288" s="1"/>
      <c r="R288" s="1"/>
      <c r="S288" s="1"/>
      <c r="V288" s="1"/>
    </row>
    <row r="289" spans="1:22" ht="15">
      <c r="A289" s="144"/>
      <c r="B289" s="144"/>
      <c r="C289" s="144"/>
      <c r="D289" s="2" t="s">
        <v>86</v>
      </c>
      <c r="E289" s="144"/>
      <c r="F289" s="157"/>
      <c r="G289" s="146">
        <f>ROUND((SUM(L282:L288))/2,2)</f>
        <v>0</v>
      </c>
      <c r="H289" s="146">
        <f>ROUND((SUM(M282:M288))/2,2)</f>
        <v>0</v>
      </c>
      <c r="I289" s="146">
        <f>ROUND((SUM(I282:I288))/2,2)</f>
        <v>0</v>
      </c>
      <c r="J289" s="144"/>
      <c r="K289" s="144"/>
      <c r="L289" s="144">
        <f>ROUND((SUM(L282:L288))/2,2)</f>
        <v>0</v>
      </c>
      <c r="M289" s="144">
        <f>ROUND((SUM(M282:M288))/2,2)</f>
        <v>0</v>
      </c>
      <c r="N289" s="144"/>
      <c r="O289" s="144"/>
      <c r="P289" s="174"/>
      <c r="Q289" s="1"/>
      <c r="R289" s="1"/>
      <c r="S289" s="174">
        <f>ROUND((SUM(S282:S288))/2,2)</f>
        <v>0</v>
      </c>
      <c r="V289" s="2">
        <f>ROUND((SUM(V282:V288))/2,2)</f>
        <v>0</v>
      </c>
    </row>
    <row r="290" spans="1:26" ht="15">
      <c r="A290" s="188"/>
      <c r="B290" s="188"/>
      <c r="C290" s="188"/>
      <c r="D290" s="188" t="s">
        <v>88</v>
      </c>
      <c r="E290" s="188"/>
      <c r="F290" s="189"/>
      <c r="G290" s="190">
        <f>ROUND((SUM(L9:L289))/3,2)</f>
        <v>0</v>
      </c>
      <c r="H290" s="190">
        <f>ROUND((SUM(M9:M289))/3,2)</f>
        <v>0</v>
      </c>
      <c r="I290" s="190">
        <f>ROUND((SUM(I9:I289))/3,2)</f>
        <v>0</v>
      </c>
      <c r="J290" s="188"/>
      <c r="K290" s="188">
        <f>ROUND((SUM(K9:K289))/3,2)</f>
        <v>0</v>
      </c>
      <c r="L290" s="188">
        <f>ROUND((SUM(L9:L289))/3,2)</f>
        <v>0</v>
      </c>
      <c r="M290" s="188">
        <f>ROUND((SUM(M9:M289))/3,2)</f>
        <v>0</v>
      </c>
      <c r="N290" s="188"/>
      <c r="O290" s="188"/>
      <c r="P290" s="189"/>
      <c r="Q290" s="188"/>
      <c r="R290" s="188"/>
      <c r="S290" s="189">
        <f>ROUND((SUM(S9:S289))/3,2)</f>
        <v>7.97</v>
      </c>
      <c r="T290" s="191"/>
      <c r="U290" s="191"/>
      <c r="V290" s="188">
        <f>ROUND((SUM(V9:V289))/3,2)</f>
        <v>10.7</v>
      </c>
      <c r="Z290">
        <f>(SUM(Z9:Z289))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75" r:id="rId1"/>
  <headerFooter>
    <oddHeader>&amp;C&amp;B&amp; Rozpočet  Rekonštrukcia sprchových kútov ŠD Ruža / Rekonštrukcia sociálneho zariadenia - 3.np</oddHeader>
    <oddFooter xml:space="preserve">&amp;L&amp;7Spracované systémom Systematic® Kalkulus, tel.: 051 77 10 585&amp;RStrana &amp;P z &amp;N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16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30" t="s">
        <v>17</v>
      </c>
      <c r="C2" s="231"/>
      <c r="D2" s="231"/>
      <c r="E2" s="231"/>
      <c r="F2" s="231"/>
      <c r="G2" s="231"/>
      <c r="H2" s="231"/>
      <c r="I2" s="231"/>
      <c r="J2" s="232"/>
    </row>
    <row r="3" spans="1:10" ht="18" customHeight="1">
      <c r="A3" s="12"/>
      <c r="B3" s="33" t="s">
        <v>446</v>
      </c>
      <c r="C3" s="34"/>
      <c r="D3" s="35"/>
      <c r="E3" s="35"/>
      <c r="F3" s="35"/>
      <c r="G3" s="16"/>
      <c r="H3" s="16"/>
      <c r="I3" s="36" t="s">
        <v>18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20</v>
      </c>
      <c r="J4" s="29"/>
    </row>
    <row r="5" spans="1:10" ht="18" customHeight="1" thickBot="1">
      <c r="A5" s="12"/>
      <c r="B5" s="37" t="s">
        <v>21</v>
      </c>
      <c r="C5" s="19"/>
      <c r="D5" s="16"/>
      <c r="E5" s="16"/>
      <c r="F5" s="38" t="s">
        <v>22</v>
      </c>
      <c r="G5" s="16"/>
      <c r="H5" s="16"/>
      <c r="I5" s="36" t="s">
        <v>23</v>
      </c>
      <c r="J5" s="39" t="s">
        <v>24</v>
      </c>
    </row>
    <row r="6" spans="1:10" ht="24.75" customHeight="1" thickTop="1">
      <c r="A6" s="12"/>
      <c r="B6" s="223" t="s">
        <v>25</v>
      </c>
      <c r="C6" s="224"/>
      <c r="D6" s="224"/>
      <c r="E6" s="224"/>
      <c r="F6" s="224"/>
      <c r="G6" s="224"/>
      <c r="H6" s="224"/>
      <c r="I6" s="224"/>
      <c r="J6" s="225"/>
    </row>
    <row r="7" spans="1:10" ht="18" customHeight="1">
      <c r="A7" s="12"/>
      <c r="B7" s="48" t="s">
        <v>28</v>
      </c>
      <c r="C7" s="41"/>
      <c r="D7" s="17"/>
      <c r="E7" s="17"/>
      <c r="F7" s="17"/>
      <c r="G7" s="49" t="s">
        <v>29</v>
      </c>
      <c r="H7" s="17"/>
      <c r="I7" s="27"/>
      <c r="J7" s="42"/>
    </row>
    <row r="8" spans="1:10" ht="19.5" customHeight="1">
      <c r="A8" s="12"/>
      <c r="B8" s="226" t="s">
        <v>26</v>
      </c>
      <c r="C8" s="227"/>
      <c r="D8" s="227"/>
      <c r="E8" s="227"/>
      <c r="F8" s="227"/>
      <c r="G8" s="227"/>
      <c r="H8" s="227"/>
      <c r="I8" s="227"/>
      <c r="J8" s="228"/>
    </row>
    <row r="9" spans="1:10" ht="18" customHeight="1">
      <c r="A9" s="12"/>
      <c r="B9" s="37" t="s">
        <v>28</v>
      </c>
      <c r="C9" s="19"/>
      <c r="D9" s="16"/>
      <c r="E9" s="16"/>
      <c r="F9" s="16"/>
      <c r="G9" s="38" t="s">
        <v>29</v>
      </c>
      <c r="H9" s="16"/>
      <c r="I9" s="26"/>
      <c r="J9" s="29"/>
    </row>
    <row r="10" spans="1:10" ht="19.5" customHeight="1">
      <c r="A10" s="12"/>
      <c r="B10" s="226" t="s">
        <v>27</v>
      </c>
      <c r="C10" s="227"/>
      <c r="D10" s="227"/>
      <c r="E10" s="227"/>
      <c r="F10" s="227"/>
      <c r="G10" s="227"/>
      <c r="H10" s="227"/>
      <c r="I10" s="227"/>
      <c r="J10" s="228"/>
    </row>
    <row r="11" spans="1:10" ht="18" customHeight="1" thickBot="1">
      <c r="A11" s="12"/>
      <c r="B11" s="37" t="s">
        <v>28</v>
      </c>
      <c r="C11" s="19"/>
      <c r="D11" s="16"/>
      <c r="E11" s="16"/>
      <c r="F11" s="16"/>
      <c r="G11" s="38" t="s">
        <v>29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30</v>
      </c>
      <c r="C15" s="83" t="s">
        <v>6</v>
      </c>
      <c r="D15" s="83" t="s">
        <v>59</v>
      </c>
      <c r="E15" s="84" t="s">
        <v>60</v>
      </c>
      <c r="F15" s="98" t="s">
        <v>61</v>
      </c>
      <c r="G15" s="50" t="s">
        <v>36</v>
      </c>
      <c r="H15" s="53" t="s">
        <v>37</v>
      </c>
      <c r="I15" s="97"/>
      <c r="J15" s="47"/>
    </row>
    <row r="16" spans="1:10" ht="18" customHeight="1">
      <c r="A16" s="12"/>
      <c r="B16" s="85">
        <v>1</v>
      </c>
      <c r="C16" s="86" t="s">
        <v>31</v>
      </c>
      <c r="D16" s="87">
        <f>'Rekap 22553'!B15</f>
        <v>0</v>
      </c>
      <c r="E16" s="88">
        <f>'Rekap 22553'!C15</f>
        <v>0</v>
      </c>
      <c r="F16" s="99">
        <f>'Rekap 22553'!D15</f>
        <v>0</v>
      </c>
      <c r="G16" s="51">
        <v>6</v>
      </c>
      <c r="H16" s="108" t="s">
        <v>38</v>
      </c>
      <c r="I16" s="119"/>
      <c r="J16" s="111">
        <v>0</v>
      </c>
    </row>
    <row r="17" spans="1:10" ht="18" customHeight="1">
      <c r="A17" s="12"/>
      <c r="B17" s="58">
        <v>2</v>
      </c>
      <c r="C17" s="62" t="s">
        <v>32</v>
      </c>
      <c r="D17" s="68">
        <f>'Rekap 22553'!B28</f>
        <v>0</v>
      </c>
      <c r="E17" s="66">
        <f>'Rekap 22553'!C28</f>
        <v>0</v>
      </c>
      <c r="F17" s="71">
        <f>'Rekap 22553'!D28</f>
        <v>0</v>
      </c>
      <c r="G17" s="52">
        <v>7</v>
      </c>
      <c r="H17" s="109" t="s">
        <v>39</v>
      </c>
      <c r="I17" s="119"/>
      <c r="J17" s="112">
        <f>'SO 22553'!Z299</f>
        <v>0</v>
      </c>
    </row>
    <row r="18" spans="1:10" ht="18" customHeight="1">
      <c r="A18" s="12"/>
      <c r="B18" s="59">
        <v>3</v>
      </c>
      <c r="C18" s="63" t="s">
        <v>33</v>
      </c>
      <c r="D18" s="69">
        <f>'Rekap 22553'!B32</f>
        <v>0</v>
      </c>
      <c r="E18" s="67">
        <f>'Rekap 22553'!C32</f>
        <v>0</v>
      </c>
      <c r="F18" s="72">
        <f>'Rekap 22553'!D32</f>
        <v>0</v>
      </c>
      <c r="G18" s="52">
        <v>8</v>
      </c>
      <c r="H18" s="109" t="s">
        <v>40</v>
      </c>
      <c r="I18" s="119"/>
      <c r="J18" s="112">
        <v>0</v>
      </c>
    </row>
    <row r="19" spans="1:10" ht="18" customHeight="1">
      <c r="A19" s="12"/>
      <c r="B19" s="59">
        <v>4</v>
      </c>
      <c r="C19" s="63" t="s">
        <v>34</v>
      </c>
      <c r="D19" s="69"/>
      <c r="E19" s="67"/>
      <c r="F19" s="72"/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35</v>
      </c>
      <c r="D20" s="70"/>
      <c r="E20" s="92"/>
      <c r="F20" s="100">
        <f>SUM(F16:F19)</f>
        <v>0</v>
      </c>
      <c r="G20" s="52">
        <v>10</v>
      </c>
      <c r="H20" s="109" t="s">
        <v>35</v>
      </c>
      <c r="I20" s="121"/>
      <c r="J20" s="91">
        <f>SUM(J16:J19)</f>
        <v>0</v>
      </c>
    </row>
    <row r="21" spans="1:10" ht="18" customHeight="1" thickTop="1">
      <c r="A21" s="12"/>
      <c r="B21" s="56" t="s">
        <v>48</v>
      </c>
      <c r="C21" s="60" t="s">
        <v>49</v>
      </c>
      <c r="D21" s="65"/>
      <c r="E21" s="18"/>
      <c r="F21" s="90"/>
      <c r="G21" s="56" t="s">
        <v>55</v>
      </c>
      <c r="H21" s="53" t="s">
        <v>49</v>
      </c>
      <c r="I21" s="27"/>
      <c r="J21" s="122"/>
    </row>
    <row r="22" spans="1:26" ht="18" customHeight="1">
      <c r="A22" s="12"/>
      <c r="B22" s="51">
        <v>11</v>
      </c>
      <c r="C22" s="54" t="s">
        <v>50</v>
      </c>
      <c r="D22" s="78"/>
      <c r="E22" s="80" t="s">
        <v>53</v>
      </c>
      <c r="F22" s="71">
        <f>((F16*U22*0)+(F17*V22*0)+(F18*W22*0))/100</f>
        <v>0</v>
      </c>
      <c r="G22" s="51">
        <v>16</v>
      </c>
      <c r="H22" s="108" t="s">
        <v>56</v>
      </c>
      <c r="I22" s="120" t="s">
        <v>53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51</v>
      </c>
      <c r="D23" s="57"/>
      <c r="E23" s="80" t="s">
        <v>54</v>
      </c>
      <c r="F23" s="72">
        <f>((F16*U23*0)+(F17*V23*0)+(F18*W23*0))/100</f>
        <v>0</v>
      </c>
      <c r="G23" s="52">
        <v>17</v>
      </c>
      <c r="H23" s="109" t="s">
        <v>57</v>
      </c>
      <c r="I23" s="120" t="s">
        <v>53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52</v>
      </c>
      <c r="D24" s="57"/>
      <c r="E24" s="80" t="s">
        <v>53</v>
      </c>
      <c r="F24" s="72">
        <f>((F16*U24*0)+(F17*V24*0)+(F18*W24*0))/100</f>
        <v>0</v>
      </c>
      <c r="G24" s="52">
        <v>18</v>
      </c>
      <c r="H24" s="109" t="s">
        <v>58</v>
      </c>
      <c r="I24" s="120" t="s">
        <v>54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35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64</v>
      </c>
      <c r="D27" s="126"/>
      <c r="E27" s="94"/>
      <c r="F27" s="28"/>
      <c r="G27" s="102" t="s">
        <v>41</v>
      </c>
      <c r="H27" s="96" t="s">
        <v>42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43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44</v>
      </c>
      <c r="I29" s="115">
        <f>J28-SUM('SO 22553'!K9:'SO 22553'!K298)</f>
        <v>0</v>
      </c>
      <c r="J29" s="111">
        <f>ROUND(((ROUND(I29,2)*20)*1/100),2)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45</v>
      </c>
      <c r="I30" s="80">
        <f>SUM('SO 22553'!K9:'SO 22553'!K298)</f>
        <v>0</v>
      </c>
      <c r="J30" s="112">
        <f>ROUND(((ROUND(I30,2)*0)/100),2)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103">
        <v>24</v>
      </c>
      <c r="H31" s="107" t="s">
        <v>46</v>
      </c>
      <c r="I31" s="106"/>
      <c r="J31" s="123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51" t="s">
        <v>47</v>
      </c>
      <c r="H32" s="110"/>
      <c r="I32" s="116"/>
      <c r="J32" s="113"/>
    </row>
    <row r="33" spans="1:10" ht="18" customHeight="1" thickTop="1">
      <c r="A33" s="12"/>
      <c r="B33" s="93"/>
      <c r="C33" s="94"/>
      <c r="D33" s="131" t="s">
        <v>62</v>
      </c>
      <c r="E33" s="77"/>
      <c r="F33" s="95"/>
      <c r="G33" s="104">
        <v>26</v>
      </c>
      <c r="H33" s="132" t="s">
        <v>63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cernakova</dc:creator>
  <cp:keywords/>
  <dc:description/>
  <cp:lastModifiedBy>Jaromír Biroš</cp:lastModifiedBy>
  <cp:lastPrinted>2020-05-11T07:10:58Z</cp:lastPrinted>
  <dcterms:created xsi:type="dcterms:W3CDTF">2020-03-31T13:00:17Z</dcterms:created>
  <dcterms:modified xsi:type="dcterms:W3CDTF">2020-05-13T06:01:38Z</dcterms:modified>
  <cp:category/>
  <cp:version/>
  <cp:contentType/>
  <cp:contentStatus/>
</cp:coreProperties>
</file>